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9" sheetId="1" r:id="rId4"/>
    <sheet state="visible" name="U11" sheetId="2" r:id="rId5"/>
    <sheet state="visible" name="U13" sheetId="3" r:id="rId6"/>
    <sheet state="visible" name="U15" sheetId="4" r:id="rId7"/>
    <sheet state="visible" name="OPEN" sheetId="5" r:id="rId8"/>
    <sheet state="visible" name="PARA" sheetId="6" r:id="rId9"/>
  </sheets>
  <definedNames/>
  <calcPr/>
</workbook>
</file>

<file path=xl/sharedStrings.xml><?xml version="1.0" encoding="utf-8"?>
<sst xmlns="http://schemas.openxmlformats.org/spreadsheetml/2006/main" count="319" uniqueCount="144">
  <si>
    <t>U9 - 8 ANS ET MOINS - FEMMES</t>
  </si>
  <si>
    <t>Compétitions</t>
  </si>
  <si>
    <t>Mont Sainte-Marie Provinciaux</t>
  </si>
  <si>
    <t>Total</t>
  </si>
  <si>
    <t>Position</t>
  </si>
  <si>
    <t xml:space="preserve">Noms / Stade </t>
  </si>
  <si>
    <t>POSITION</t>
  </si>
  <si>
    <t>Lyssa Paquin</t>
  </si>
  <si>
    <t>Romy Boudreau</t>
  </si>
  <si>
    <t>Blaire Mullin</t>
  </si>
  <si>
    <t>U9 - 8 ANS ET MOINS - HOMMES</t>
  </si>
  <si>
    <t>Kai Lussier</t>
  </si>
  <si>
    <t>U11 - 10 ANS ET MOINS - FEMMES</t>
  </si>
  <si>
    <t>Val St-Côme Coupe-Québec 1</t>
  </si>
  <si>
    <t>Val St-Côme Coupe-Québec 2</t>
  </si>
  <si>
    <t>Mont Sainte-Marie Coupe-Québec</t>
  </si>
  <si>
    <t>Bromont Coupe-Québec 1</t>
  </si>
  <si>
    <t>Bromont Coupe-Québec 2</t>
  </si>
  <si>
    <t>Mont-Orignal Coupe-Québec</t>
  </si>
  <si>
    <t>Fiona Mullin</t>
  </si>
  <si>
    <t>Mathilde Girard</t>
  </si>
  <si>
    <t>Alyson Vachon</t>
  </si>
  <si>
    <t>Reese Fleury</t>
  </si>
  <si>
    <t>Sophia Piché</t>
  </si>
  <si>
    <t>U11 - 10 ANS ET MOINS - HOMMES</t>
  </si>
  <si>
    <t>Ollie Lussier</t>
  </si>
  <si>
    <t>Elliot Robert</t>
  </si>
  <si>
    <t>Joshua Zapata Alla</t>
  </si>
  <si>
    <t>DNS</t>
  </si>
  <si>
    <t>Arnaud Denis</t>
  </si>
  <si>
    <t>Ewan McGowan</t>
  </si>
  <si>
    <t>Louis Girard</t>
  </si>
  <si>
    <t>Ramzi Chaaraoui</t>
  </si>
  <si>
    <t>Edward Raymond</t>
  </si>
  <si>
    <t>Logan Langlois</t>
  </si>
  <si>
    <t>Noah Pepin-Chalifoux</t>
  </si>
  <si>
    <t>U13 - 12 ANS ET MOINS - FEMMES</t>
  </si>
  <si>
    <t>Victoria Levesque</t>
  </si>
  <si>
    <t>Ellie Boudreau</t>
  </si>
  <si>
    <t>Madeline Dinelle-Gagnon</t>
  </si>
  <si>
    <t>Alexie Lacharité</t>
  </si>
  <si>
    <t>Annabelle White</t>
  </si>
  <si>
    <t>Alexie Asselin</t>
  </si>
  <si>
    <t>U13 - 12 ANS ET MOINS - HOMMES</t>
  </si>
  <si>
    <t>Vincent Paquin</t>
  </si>
  <si>
    <t>Loic Rouleau</t>
  </si>
  <si>
    <t>Loïc Allard</t>
  </si>
  <si>
    <t>Elio Barge</t>
  </si>
  <si>
    <t>Logan Frei</t>
  </si>
  <si>
    <t>Eliot Larocque</t>
  </si>
  <si>
    <t>Emile Cabana</t>
  </si>
  <si>
    <t>Timothy Daviault</t>
  </si>
  <si>
    <t>Anthony Piché</t>
  </si>
  <si>
    <t>Louis-Emile Fortier</t>
  </si>
  <si>
    <t>Logan Fortin Caron</t>
  </si>
  <si>
    <t>Gabriel Giroux</t>
  </si>
  <si>
    <t>Liam Voros</t>
  </si>
  <si>
    <t>Marcus Savoie</t>
  </si>
  <si>
    <t>Jean-Clément Vachon</t>
  </si>
  <si>
    <t>Jayden Frei</t>
  </si>
  <si>
    <t>Franck Zhao</t>
  </si>
  <si>
    <t>Raphaël Rohki</t>
  </si>
  <si>
    <t>Thomas Gadbois</t>
  </si>
  <si>
    <t>Lyam Langlois</t>
  </si>
  <si>
    <t>Alexandre Fillion</t>
  </si>
  <si>
    <t>West Walker</t>
  </si>
  <si>
    <t>Pier-Luc Fortin</t>
  </si>
  <si>
    <t>Henri Lehouillier</t>
  </si>
  <si>
    <t>U15 - 14 ANS ET MOINS - FEMMES</t>
  </si>
  <si>
    <t>Simone Langlois</t>
  </si>
  <si>
    <t>Elizabeth Lavoie</t>
  </si>
  <si>
    <t>Caily-Grace Lemmex</t>
  </si>
  <si>
    <t>Stella Paquin</t>
  </si>
  <si>
    <t>Rafaelle Emond</t>
  </si>
  <si>
    <t>Emilie Rouleau</t>
  </si>
  <si>
    <t>Livia Simard</t>
  </si>
  <si>
    <t>Zoe Dargis</t>
  </si>
  <si>
    <t>Abigail Hodder</t>
  </si>
  <si>
    <t>Maya Roelofs</t>
  </si>
  <si>
    <t>Avlyn Smirl</t>
  </si>
  <si>
    <t>U15 - 14 ANS ET MOINS - HOMMES</t>
  </si>
  <si>
    <t>Isak Rousseau</t>
  </si>
  <si>
    <t>Ludovic Sirois</t>
  </si>
  <si>
    <t>Jonah Ng-A-Fook</t>
  </si>
  <si>
    <t>Felix Goudreau</t>
  </si>
  <si>
    <t>Gabriel Dubé</t>
  </si>
  <si>
    <t>Xavier Maurice</t>
  </si>
  <si>
    <t>Olivier Pednault</t>
  </si>
  <si>
    <t>Malik Allard</t>
  </si>
  <si>
    <t>Eli Benoit</t>
  </si>
  <si>
    <t>Rylan Bergeron</t>
  </si>
  <si>
    <t>Philippe Marchand</t>
  </si>
  <si>
    <t>Elliot Mcfarlane</t>
  </si>
  <si>
    <t>Joseph Dompierre</t>
  </si>
  <si>
    <t>Etienne Isabelle</t>
  </si>
  <si>
    <t>Benjamin Allard</t>
  </si>
  <si>
    <t>Raphaël Vasseur</t>
  </si>
  <si>
    <t>Liam McFarlane</t>
  </si>
  <si>
    <t>Cristobal Vasseur</t>
  </si>
  <si>
    <t>Alexander Amenta</t>
  </si>
  <si>
    <t>Albert Ste-Marie</t>
  </si>
  <si>
    <t>Lambert Cyr</t>
  </si>
  <si>
    <t>Noah Camp</t>
  </si>
  <si>
    <t>Sam Payne</t>
  </si>
  <si>
    <t>Alexander Schmucker</t>
  </si>
  <si>
    <t>Ziming Shan</t>
  </si>
  <si>
    <t>Elio Morin</t>
  </si>
  <si>
    <t>OPEN - FEMMES</t>
  </si>
  <si>
    <t>Floranne Sylvestre</t>
  </si>
  <si>
    <t>Loralie Joseph</t>
  </si>
  <si>
    <t>Elisabeth Charest</t>
  </si>
  <si>
    <t>Laurence Cabana</t>
  </si>
  <si>
    <t>Charline Audet</t>
  </si>
  <si>
    <t>Camille Bernatchez</t>
  </si>
  <si>
    <t>Laurie Beauchamp</t>
  </si>
  <si>
    <t>Jade Leduc</t>
  </si>
  <si>
    <t>OPEN - HOMMES</t>
  </si>
  <si>
    <t>Vincent Scott</t>
  </si>
  <si>
    <t>Oscar Gabie</t>
  </si>
  <si>
    <t>Anthony Dumas-Gauvin</t>
  </si>
  <si>
    <t>Anthony Bébin</t>
  </si>
  <si>
    <t>Olivier Gemme</t>
  </si>
  <si>
    <t>Raphael Gagnon</t>
  </si>
  <si>
    <t>Noah Gadri Tounkara</t>
  </si>
  <si>
    <t>Jackson McGowan</t>
  </si>
  <si>
    <t>Philippe Nadreau</t>
  </si>
  <si>
    <t>Antoine Beaudoin</t>
  </si>
  <si>
    <t>Gabriel Guerin</t>
  </si>
  <si>
    <t>Gurneik Boiteux</t>
  </si>
  <si>
    <t>Matthew Miranda</t>
  </si>
  <si>
    <t>Edmond Lefebvre</t>
  </si>
  <si>
    <t>Hans Schommer</t>
  </si>
  <si>
    <t>Edward Paquet</t>
  </si>
  <si>
    <t>Owen Weigelin</t>
  </si>
  <si>
    <t>Ulrich Frei</t>
  </si>
  <si>
    <t>Ezra Tsapis</t>
  </si>
  <si>
    <t>Gabriel Leboeuf</t>
  </si>
  <si>
    <t>Antoine Carpentier</t>
  </si>
  <si>
    <t>Jack Freeman</t>
  </si>
  <si>
    <t>Benjamin Lavoie</t>
  </si>
  <si>
    <t>Maxime Dumais</t>
  </si>
  <si>
    <t>PARA - HOMMES</t>
  </si>
  <si>
    <t>Mathieu Ciarroni</t>
  </si>
  <si>
    <t>John Leslie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</si>
</sst>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6.0"/>
      <color rgb="FFFFFFFF"/>
      <name val="Arial"/>
    </font>
    <font/>
    <font>
      <sz val="11.0"/>
      <color theme="1"/>
      <name val="Arial"/>
    </font>
    <font>
      <b/>
      <sz val="11.0"/>
      <color rgb="FF000000"/>
      <name val="Arial"/>
    </font>
    <font>
      <color theme="1"/>
      <name val="Arial"/>
      <scheme val="minor"/>
    </font>
    <font>
      <sz val="6.0"/>
      <color theme="1"/>
      <name val="Arial"/>
    </font>
    <font>
      <sz val="11.0"/>
      <color rgb="FF000000"/>
      <name val="Arial"/>
    </font>
    <font>
      <color theme="1"/>
      <name val="Arial"/>
    </font>
    <font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45818E"/>
        <bgColor rgb="FF45818E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D0E0E3"/>
        <bgColor rgb="FFD0E0E3"/>
      </patternFill>
    </fill>
  </fills>
  <borders count="3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vertical="center"/>
    </xf>
    <xf borderId="1" fillId="3" fontId="4" numFmtId="0" xfId="0" applyAlignment="1" applyBorder="1" applyFill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3" numFmtId="0" xfId="0" applyAlignment="1" applyBorder="1" applyFont="1">
      <alignment horizontal="center" vertical="center"/>
    </xf>
    <xf borderId="15" fillId="3" fontId="6" numFmtId="0" xfId="0" applyAlignment="1" applyBorder="1" applyFont="1">
      <alignment horizontal="center" readingOrder="0" vertical="center"/>
    </xf>
    <xf borderId="16" fillId="0" fontId="7" numFmtId="0" xfId="0" applyAlignment="1" applyBorder="1" applyFont="1">
      <alignment horizontal="center" readingOrder="0" vertical="center"/>
    </xf>
    <xf borderId="17" fillId="4" fontId="8" numFmtId="0" xfId="0" applyAlignment="1" applyBorder="1" applyFill="1" applyFont="1">
      <alignment horizontal="center" vertical="center"/>
    </xf>
    <xf borderId="16" fillId="0" fontId="8" numFmtId="0" xfId="0" applyAlignment="1" applyBorder="1" applyFont="1">
      <alignment horizontal="center" vertical="center"/>
    </xf>
    <xf borderId="18" fillId="0" fontId="8" numFmtId="0" xfId="0" applyAlignment="1" applyBorder="1" applyFont="1">
      <alignment readingOrder="0" vertical="bottom"/>
    </xf>
    <xf borderId="19" fillId="0" fontId="8" numFmtId="0" xfId="0" applyAlignment="1" applyBorder="1" applyFont="1">
      <alignment readingOrder="0" vertical="bottom"/>
    </xf>
    <xf borderId="20" fillId="0" fontId="8" numFmtId="0" xfId="0" applyAlignment="1" applyBorder="1" applyFont="1">
      <alignment readingOrder="0" vertical="bottom"/>
    </xf>
    <xf borderId="21" fillId="5" fontId="8" numFmtId="0" xfId="0" applyAlignment="1" applyBorder="1" applyFill="1" applyFont="1">
      <alignment vertical="bottom"/>
    </xf>
    <xf borderId="22" fillId="0" fontId="8" numFmtId="0" xfId="0" applyAlignment="1" applyBorder="1" applyFont="1">
      <alignment readingOrder="0" vertical="bottom"/>
    </xf>
    <xf borderId="1" fillId="6" fontId="1" numFmtId="0" xfId="0" applyAlignment="1" applyBorder="1" applyFill="1" applyFont="1">
      <alignment horizontal="center" readingOrder="0" vertical="bottom"/>
    </xf>
    <xf borderId="23" fillId="0" fontId="8" numFmtId="0" xfId="0" applyAlignment="1" applyBorder="1" applyFont="1">
      <alignment readingOrder="0" vertical="bottom"/>
    </xf>
    <xf borderId="24" fillId="5" fontId="8" numFmtId="0" xfId="0" applyAlignment="1" applyBorder="1" applyFont="1">
      <alignment readingOrder="0" vertical="bottom"/>
    </xf>
    <xf borderId="16" fillId="5" fontId="7" numFmtId="0" xfId="0" applyAlignment="1" applyBorder="1" applyFont="1">
      <alignment horizontal="center" readingOrder="0" vertical="center"/>
    </xf>
    <xf borderId="22" fillId="7" fontId="9" numFmtId="0" xfId="0" applyAlignment="1" applyBorder="1" applyFill="1" applyFont="1">
      <alignment readingOrder="0" vertical="bottom"/>
    </xf>
    <xf borderId="22" fillId="7" fontId="8" numFmtId="0" xfId="0" applyAlignment="1" applyBorder="1" applyFont="1">
      <alignment readingOrder="0" vertical="bottom"/>
    </xf>
    <xf borderId="20" fillId="7" fontId="8" numFmtId="0" xfId="0" applyAlignment="1" applyBorder="1" applyFont="1">
      <alignment readingOrder="0" vertical="bottom"/>
    </xf>
    <xf borderId="24" fillId="5" fontId="8" numFmtId="0" xfId="0" applyAlignment="1" applyBorder="1" applyFont="1">
      <alignment vertical="bottom"/>
    </xf>
    <xf borderId="22" fillId="5" fontId="8" numFmtId="0" xfId="0" applyAlignment="1" applyBorder="1" applyFont="1">
      <alignment readingOrder="0" vertical="bottom"/>
    </xf>
    <xf borderId="22" fillId="5" fontId="8" numFmtId="0" xfId="0" applyAlignment="1" applyBorder="1" applyFont="1">
      <alignment vertical="bottom"/>
    </xf>
    <xf borderId="19" fillId="0" fontId="8" numFmtId="0" xfId="0" applyAlignment="1" applyBorder="1" applyFont="1">
      <alignment vertical="bottom"/>
    </xf>
    <xf borderId="20" fillId="5" fontId="8" numFmtId="0" xfId="0" applyAlignment="1" applyBorder="1" applyFont="1">
      <alignment readingOrder="0" vertical="bottom"/>
    </xf>
    <xf borderId="20" fillId="0" fontId="8" numFmtId="0" xfId="0" applyAlignment="1" applyBorder="1" applyFont="1">
      <alignment vertical="bottom"/>
    </xf>
    <xf borderId="24" fillId="0" fontId="8" numFmtId="0" xfId="0" applyAlignment="1" applyBorder="1" applyFont="1">
      <alignment readingOrder="0" vertical="bottom"/>
    </xf>
    <xf borderId="24" fillId="0" fontId="8" numFmtId="0" xfId="0" applyAlignment="1" applyBorder="1" applyFont="1">
      <alignment vertical="bottom"/>
    </xf>
    <xf borderId="22" fillId="0" fontId="8" numFmtId="0" xfId="0" applyAlignment="1" applyBorder="1" applyFont="1">
      <alignment vertical="bottom"/>
    </xf>
    <xf borderId="19" fillId="5" fontId="8" numFmtId="0" xfId="0" applyAlignment="1" applyBorder="1" applyFont="1">
      <alignment readingOrder="0" vertical="bottom"/>
    </xf>
    <xf borderId="19" fillId="5" fontId="8" numFmtId="0" xfId="0" applyAlignment="1" applyBorder="1" applyFont="1">
      <alignment vertical="bottom"/>
    </xf>
    <xf borderId="22" fillId="5" fontId="9" numFmtId="0" xfId="0" applyAlignment="1" applyBorder="1" applyFont="1">
      <alignment readingOrder="0" vertical="bottom"/>
    </xf>
    <xf borderId="25" fillId="0" fontId="5" numFmtId="0" xfId="0" applyBorder="1" applyFont="1"/>
    <xf borderId="22" fillId="7" fontId="8" numFmtId="0" xfId="0" applyAlignment="1" applyBorder="1" applyFont="1">
      <alignment horizontal="right" vertical="bottom"/>
    </xf>
    <xf borderId="16" fillId="5" fontId="8" numFmtId="0" xfId="0" applyAlignment="1" applyBorder="1" applyFont="1">
      <alignment horizontal="right" vertical="bottom"/>
    </xf>
    <xf borderId="16" fillId="7" fontId="8" numFmtId="0" xfId="0" applyAlignment="1" applyBorder="1" applyFont="1">
      <alignment horizontal="right" vertical="bottom"/>
    </xf>
    <xf borderId="9" fillId="7" fontId="8" numFmtId="0" xfId="0" applyAlignment="1" applyBorder="1" applyFont="1">
      <alignment readingOrder="0" vertical="bottom"/>
    </xf>
    <xf borderId="9" fillId="5" fontId="8" numFmtId="0" xfId="0" applyAlignment="1" applyBorder="1" applyFont="1">
      <alignment readingOrder="0" vertical="bottom"/>
    </xf>
    <xf borderId="16" fillId="5" fontId="8" numFmtId="0" xfId="0" applyAlignment="1" applyBorder="1" applyFont="1">
      <alignment horizontal="right" vertical="bottom"/>
    </xf>
    <xf borderId="16" fillId="7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readingOrder="0" vertical="bottom"/>
    </xf>
    <xf borderId="26" fillId="0" fontId="8" numFmtId="0" xfId="0" applyAlignment="1" applyBorder="1" applyFont="1">
      <alignment readingOrder="0" vertical="bottom"/>
    </xf>
    <xf borderId="16" fillId="7" fontId="8" numFmtId="0" xfId="0" applyAlignment="1" applyBorder="1" applyFont="1">
      <alignment readingOrder="0" vertical="bottom"/>
    </xf>
    <xf borderId="26" fillId="0" fontId="8" numFmtId="0" xfId="0" applyAlignment="1" applyBorder="1" applyFont="1">
      <alignment vertical="bottom"/>
    </xf>
    <xf borderId="9" fillId="0" fontId="8" numFmtId="0" xfId="0" applyAlignment="1" applyBorder="1" applyFont="1">
      <alignment vertical="bottom"/>
    </xf>
    <xf borderId="17" fillId="5" fontId="8" numFmtId="0" xfId="0" applyAlignment="1" applyBorder="1" applyFont="1">
      <alignment vertical="bottom"/>
    </xf>
    <xf borderId="22" fillId="7" fontId="8" numFmtId="0" xfId="0" applyAlignment="1" applyBorder="1" applyFont="1">
      <alignment horizontal="right" readingOrder="0" vertical="bottom"/>
    </xf>
    <xf borderId="16" fillId="0" fontId="8" numFmtId="0" xfId="0" applyAlignment="1" applyBorder="1" applyFont="1">
      <alignment horizontal="right" vertical="bottom"/>
    </xf>
    <xf borderId="22" fillId="7" fontId="8" numFmtId="0" xfId="0" applyAlignment="1" applyBorder="1" applyFont="1">
      <alignment horizontal="right" vertical="bottom"/>
    </xf>
    <xf borderId="16" fillId="0" fontId="8" numFmtId="0" xfId="0" applyAlignment="1" applyBorder="1" applyFont="1">
      <alignment horizontal="right" vertical="bottom"/>
    </xf>
    <xf borderId="22" fillId="5" fontId="8" numFmtId="0" xfId="0" applyAlignment="1" applyBorder="1" applyFont="1">
      <alignment horizontal="right" vertical="bottom"/>
    </xf>
    <xf borderId="9" fillId="5" fontId="8" numFmtId="0" xfId="0" applyAlignment="1" applyBorder="1" applyFont="1">
      <alignment horizontal="right" vertical="bottom"/>
    </xf>
    <xf borderId="18" fillId="0" fontId="8" numFmtId="0" xfId="0" applyAlignment="1" applyBorder="1" applyFont="1">
      <alignment vertical="bottom"/>
    </xf>
    <xf borderId="27" fillId="0" fontId="8" numFmtId="0" xfId="0" applyAlignment="1" applyBorder="1" applyFont="1">
      <alignment vertical="bottom"/>
    </xf>
    <xf borderId="28" fillId="0" fontId="8" numFmtId="0" xfId="0" applyAlignment="1" applyBorder="1" applyFont="1">
      <alignment vertical="bottom"/>
    </xf>
    <xf borderId="29" fillId="0" fontId="8" numFmtId="0" xfId="0" applyAlignment="1" applyBorder="1" applyFont="1">
      <alignment readingOrder="0" vertical="bottom"/>
    </xf>
    <xf borderId="30" fillId="5" fontId="8" numFmtId="0" xfId="0" applyAlignment="1" applyBorder="1" applyFont="1">
      <alignment readingOrder="0" vertical="bottom"/>
    </xf>
    <xf borderId="29" fillId="0" fontId="8" numFmtId="0" xfId="0" applyAlignment="1" applyBorder="1" applyFont="1">
      <alignment vertical="bottom"/>
    </xf>
    <xf borderId="30" fillId="0" fontId="8" numFmtId="0" xfId="0" applyAlignment="1" applyBorder="1" applyFont="1">
      <alignment vertical="bottom"/>
    </xf>
    <xf borderId="31" fillId="0" fontId="8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0"/>
    <col customWidth="1" min="2" max="3" width="7.75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5" t="s">
        <v>2</v>
      </c>
      <c r="C2" s="3"/>
      <c r="D2" s="6" t="s">
        <v>3</v>
      </c>
      <c r="E2" s="7" t="s">
        <v>4</v>
      </c>
      <c r="F2" s="8"/>
    </row>
    <row r="3">
      <c r="A3" s="9"/>
      <c r="B3" s="9"/>
      <c r="C3" s="10"/>
      <c r="D3" s="11"/>
      <c r="E3" s="12"/>
      <c r="F3" s="8"/>
    </row>
    <row r="4">
      <c r="A4" s="13"/>
      <c r="B4" s="13"/>
      <c r="C4" s="14"/>
      <c r="D4" s="15"/>
      <c r="E4" s="16"/>
      <c r="F4" s="8"/>
    </row>
    <row r="5">
      <c r="A5" s="17" t="s">
        <v>5</v>
      </c>
      <c r="B5" s="18" t="s">
        <v>6</v>
      </c>
      <c r="C5" s="19">
        <v>20.0</v>
      </c>
      <c r="D5" s="20"/>
      <c r="E5" s="21"/>
    </row>
    <row r="6">
      <c r="A6" s="22" t="s">
        <v>7</v>
      </c>
      <c r="B6" s="23">
        <v>1.0</v>
      </c>
      <c r="C6" s="24">
        <v>20.0</v>
      </c>
      <c r="D6" s="25">
        <f t="shared" ref="D6:D8" si="1">C6</f>
        <v>20</v>
      </c>
      <c r="E6" s="24">
        <v>1.0</v>
      </c>
    </row>
    <row r="7">
      <c r="A7" s="22" t="s">
        <v>8</v>
      </c>
      <c r="B7" s="23">
        <v>2.0</v>
      </c>
      <c r="C7" s="24">
        <f>(C5*90)/100</f>
        <v>18</v>
      </c>
      <c r="D7" s="25">
        <f t="shared" si="1"/>
        <v>18</v>
      </c>
      <c r="E7" s="24">
        <v>2.0</v>
      </c>
    </row>
    <row r="8">
      <c r="A8" s="22" t="s">
        <v>9</v>
      </c>
      <c r="B8" s="23">
        <v>3.0</v>
      </c>
      <c r="C8" s="24">
        <f>(C5*84)/100</f>
        <v>16.8</v>
      </c>
      <c r="D8" s="25">
        <f t="shared" si="1"/>
        <v>16.8</v>
      </c>
      <c r="E8" s="26">
        <v>3.0</v>
      </c>
    </row>
    <row r="9">
      <c r="A9" s="27" t="s">
        <v>10</v>
      </c>
      <c r="B9" s="2"/>
      <c r="C9" s="2"/>
      <c r="D9" s="2"/>
      <c r="E9" s="3"/>
    </row>
    <row r="10">
      <c r="A10" s="4" t="s">
        <v>1</v>
      </c>
      <c r="B10" s="5" t="s">
        <v>2</v>
      </c>
      <c r="C10" s="3"/>
      <c r="D10" s="6" t="s">
        <v>3</v>
      </c>
      <c r="E10" s="7" t="s">
        <v>4</v>
      </c>
    </row>
    <row r="11">
      <c r="A11" s="9"/>
      <c r="B11" s="9"/>
      <c r="C11" s="10"/>
      <c r="D11" s="11"/>
      <c r="E11" s="12"/>
    </row>
    <row r="12">
      <c r="A12" s="13"/>
      <c r="B12" s="13"/>
      <c r="C12" s="14"/>
      <c r="D12" s="15"/>
      <c r="E12" s="16"/>
    </row>
    <row r="13">
      <c r="A13" s="17" t="s">
        <v>5</v>
      </c>
      <c r="B13" s="18" t="s">
        <v>6</v>
      </c>
      <c r="C13" s="19">
        <v>20.0</v>
      </c>
      <c r="D13" s="20"/>
      <c r="E13" s="21"/>
    </row>
    <row r="14">
      <c r="A14" s="28" t="s">
        <v>11</v>
      </c>
      <c r="B14" s="29">
        <v>1.0</v>
      </c>
      <c r="C14" s="26">
        <v>20.0</v>
      </c>
      <c r="D14" s="25">
        <f>C14</f>
        <v>20</v>
      </c>
      <c r="E14" s="26">
        <v>1.0</v>
      </c>
    </row>
  </sheetData>
  <mergeCells count="10">
    <mergeCell ref="B10:C12"/>
    <mergeCell ref="D10:D12"/>
    <mergeCell ref="A1:E1"/>
    <mergeCell ref="A2:A4"/>
    <mergeCell ref="B2:C4"/>
    <mergeCell ref="D2:D4"/>
    <mergeCell ref="E2:E4"/>
    <mergeCell ref="A9:E9"/>
    <mergeCell ref="A10:A12"/>
    <mergeCell ref="E10:E1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0"/>
    <col customWidth="1" min="2" max="15" width="7.75"/>
  </cols>
  <sheetData>
    <row r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>
      <c r="A2" s="4" t="s">
        <v>1</v>
      </c>
      <c r="B2" s="5" t="s">
        <v>13</v>
      </c>
      <c r="C2" s="3"/>
      <c r="D2" s="5" t="s">
        <v>14</v>
      </c>
      <c r="E2" s="3"/>
      <c r="F2" s="5" t="s">
        <v>2</v>
      </c>
      <c r="G2" s="3"/>
      <c r="H2" s="5" t="s">
        <v>15</v>
      </c>
      <c r="I2" s="3"/>
      <c r="J2" s="5" t="s">
        <v>16</v>
      </c>
      <c r="K2" s="3"/>
      <c r="L2" s="5" t="s">
        <v>17</v>
      </c>
      <c r="M2" s="3"/>
      <c r="N2" s="5" t="s">
        <v>18</v>
      </c>
      <c r="O2" s="3"/>
      <c r="P2" s="6" t="s">
        <v>3</v>
      </c>
      <c r="Q2" s="7" t="s">
        <v>4</v>
      </c>
    </row>
    <row r="3">
      <c r="A3" s="9"/>
      <c r="B3" s="9"/>
      <c r="C3" s="10"/>
      <c r="D3" s="9"/>
      <c r="E3" s="10"/>
      <c r="F3" s="9"/>
      <c r="G3" s="10"/>
      <c r="H3" s="9"/>
      <c r="I3" s="10"/>
      <c r="J3" s="9"/>
      <c r="K3" s="10"/>
      <c r="L3" s="9"/>
      <c r="M3" s="10"/>
      <c r="N3" s="9"/>
      <c r="O3" s="10"/>
      <c r="P3" s="11"/>
      <c r="Q3" s="12"/>
    </row>
    <row r="4">
      <c r="A4" s="13"/>
      <c r="B4" s="13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  <c r="P4" s="15"/>
      <c r="Q4" s="16"/>
    </row>
    <row r="5">
      <c r="A5" s="17" t="s">
        <v>5</v>
      </c>
      <c r="B5" s="18" t="s">
        <v>6</v>
      </c>
      <c r="C5" s="30">
        <v>15.0</v>
      </c>
      <c r="D5" s="18" t="s">
        <v>6</v>
      </c>
      <c r="E5" s="30">
        <v>15.0</v>
      </c>
      <c r="F5" s="18" t="s">
        <v>6</v>
      </c>
      <c r="G5" s="19">
        <v>20.0</v>
      </c>
      <c r="H5" s="18" t="s">
        <v>6</v>
      </c>
      <c r="I5" s="19">
        <v>15.0</v>
      </c>
      <c r="J5" s="18" t="s">
        <v>6</v>
      </c>
      <c r="K5" s="19">
        <v>15.0</v>
      </c>
      <c r="L5" s="18" t="s">
        <v>6</v>
      </c>
      <c r="M5" s="19">
        <v>15.0</v>
      </c>
      <c r="N5" s="18" t="s">
        <v>6</v>
      </c>
      <c r="O5" s="19">
        <v>15.0</v>
      </c>
      <c r="P5" s="20"/>
      <c r="Q5" s="21"/>
    </row>
    <row r="6">
      <c r="A6" s="28" t="s">
        <v>19</v>
      </c>
      <c r="B6" s="29">
        <v>1.0</v>
      </c>
      <c r="C6" s="31">
        <v>15.0</v>
      </c>
      <c r="D6" s="29">
        <v>1.0</v>
      </c>
      <c r="E6" s="31">
        <v>15.0</v>
      </c>
      <c r="F6" s="29">
        <v>1.0</v>
      </c>
      <c r="G6" s="32">
        <v>20.0</v>
      </c>
      <c r="H6" s="29">
        <v>2.0</v>
      </c>
      <c r="I6" s="33">
        <f>(I5*90)/100</f>
        <v>13.5</v>
      </c>
      <c r="J6" s="34"/>
      <c r="K6" s="35"/>
      <c r="L6" s="34"/>
      <c r="M6" s="36"/>
      <c r="N6" s="29">
        <v>2.0</v>
      </c>
      <c r="O6" s="35">
        <v>13.5</v>
      </c>
      <c r="P6" s="25">
        <f>C6+E6+G6+I6</f>
        <v>63.5</v>
      </c>
      <c r="Q6" s="26">
        <v>1.0</v>
      </c>
    </row>
    <row r="7">
      <c r="A7" s="22" t="s">
        <v>7</v>
      </c>
      <c r="B7" s="23">
        <v>2.0</v>
      </c>
      <c r="C7" s="33">
        <f>(C5*90)/100</f>
        <v>13.5</v>
      </c>
      <c r="D7" s="37"/>
      <c r="E7" s="38"/>
      <c r="F7" s="23"/>
      <c r="G7" s="24"/>
      <c r="H7" s="23">
        <v>1.0</v>
      </c>
      <c r="I7" s="33">
        <v>15.0</v>
      </c>
      <c r="J7" s="23">
        <v>2.0</v>
      </c>
      <c r="K7" s="33">
        <v>13.5</v>
      </c>
      <c r="L7" s="23">
        <v>2.0</v>
      </c>
      <c r="M7" s="24">
        <v>13.5</v>
      </c>
      <c r="N7" s="23">
        <v>3.0</v>
      </c>
      <c r="O7" s="24">
        <v>12.6</v>
      </c>
      <c r="P7" s="25">
        <f>C7+E7+I7+K7+M7</f>
        <v>55.5</v>
      </c>
      <c r="Q7" s="24">
        <v>2.0</v>
      </c>
    </row>
    <row r="8">
      <c r="A8" s="22" t="s">
        <v>9</v>
      </c>
      <c r="B8" s="23">
        <v>3.0</v>
      </c>
      <c r="C8" s="33">
        <f>(C5*84)/100</f>
        <v>12.6</v>
      </c>
      <c r="D8" s="23">
        <v>2.0</v>
      </c>
      <c r="E8" s="33">
        <f>(E5*90)/100</f>
        <v>13.5</v>
      </c>
      <c r="F8" s="23"/>
      <c r="G8" s="24"/>
      <c r="H8" s="23">
        <v>3.0</v>
      </c>
      <c r="I8" s="33">
        <f>(I5*84)/100</f>
        <v>12.6</v>
      </c>
      <c r="J8" s="37"/>
      <c r="K8" s="38"/>
      <c r="L8" s="37"/>
      <c r="M8" s="39"/>
      <c r="N8" s="23">
        <v>5.0</v>
      </c>
      <c r="O8" s="33">
        <v>11.25</v>
      </c>
      <c r="P8" s="25">
        <f>C8+E8+I8+K8+M8+O8</f>
        <v>49.95</v>
      </c>
      <c r="Q8" s="26">
        <v>3.0</v>
      </c>
    </row>
    <row r="9">
      <c r="A9" s="22" t="s">
        <v>8</v>
      </c>
      <c r="B9" s="23">
        <v>4.0</v>
      </c>
      <c r="C9" s="38">
        <f>(C5*79)/100</f>
        <v>11.85</v>
      </c>
      <c r="D9" s="23">
        <v>3.0</v>
      </c>
      <c r="E9" s="33">
        <f>(E5*84)/100</f>
        <v>12.6</v>
      </c>
      <c r="F9" s="23"/>
      <c r="G9" s="24"/>
      <c r="H9" s="23">
        <v>4.0</v>
      </c>
      <c r="I9" s="38">
        <f>(I5*79)/100</f>
        <v>11.85</v>
      </c>
      <c r="J9" s="23">
        <v>3.0</v>
      </c>
      <c r="K9" s="33">
        <v>12.6</v>
      </c>
      <c r="L9" s="23">
        <v>3.0</v>
      </c>
      <c r="M9" s="33">
        <v>12.6</v>
      </c>
      <c r="N9" s="23">
        <v>4.0</v>
      </c>
      <c r="O9" s="24">
        <v>11.85</v>
      </c>
      <c r="P9" s="25">
        <f>E9+K9+M9+O9</f>
        <v>49.65</v>
      </c>
      <c r="Q9" s="24">
        <v>3.0</v>
      </c>
    </row>
    <row r="10">
      <c r="A10" s="28" t="s">
        <v>20</v>
      </c>
      <c r="B10" s="40"/>
      <c r="C10" s="35"/>
      <c r="D10" s="41"/>
      <c r="E10" s="35"/>
      <c r="F10" s="41"/>
      <c r="G10" s="26"/>
      <c r="H10" s="41"/>
      <c r="I10" s="42"/>
      <c r="J10" s="40">
        <v>1.0</v>
      </c>
      <c r="K10" s="26">
        <v>15.0</v>
      </c>
      <c r="L10" s="40">
        <v>1.0</v>
      </c>
      <c r="M10" s="26">
        <v>15.0</v>
      </c>
      <c r="N10" s="40">
        <v>1.0</v>
      </c>
      <c r="O10" s="26">
        <v>15.0</v>
      </c>
      <c r="P10" s="25">
        <f t="shared" ref="P10:P13" si="1">C10+E10+G10+I10+K10+M10+O10</f>
        <v>45</v>
      </c>
      <c r="Q10" s="24">
        <v>5.0</v>
      </c>
    </row>
    <row r="11">
      <c r="A11" s="22" t="s">
        <v>21</v>
      </c>
      <c r="B11" s="23"/>
      <c r="C11" s="38"/>
      <c r="D11" s="37"/>
      <c r="E11" s="38"/>
      <c r="F11" s="23">
        <v>2.0</v>
      </c>
      <c r="G11" s="24">
        <v>18.0</v>
      </c>
      <c r="H11" s="24">
        <v>18.0</v>
      </c>
      <c r="I11" s="39"/>
      <c r="J11" s="37"/>
      <c r="K11" s="24"/>
      <c r="L11" s="37"/>
      <c r="M11" s="39"/>
      <c r="N11" s="37"/>
      <c r="O11" s="39"/>
      <c r="P11" s="25">
        <f t="shared" si="1"/>
        <v>18</v>
      </c>
      <c r="Q11" s="24">
        <v>6.0</v>
      </c>
    </row>
    <row r="12">
      <c r="A12" s="22" t="s">
        <v>22</v>
      </c>
      <c r="B12" s="23"/>
      <c r="C12" s="38"/>
      <c r="D12" s="37"/>
      <c r="E12" s="38"/>
      <c r="F12" s="23">
        <v>3.0</v>
      </c>
      <c r="G12" s="24">
        <v>16.8</v>
      </c>
      <c r="H12" s="37"/>
      <c r="I12" s="39"/>
      <c r="J12" s="37"/>
      <c r="K12" s="24"/>
      <c r="L12" s="37"/>
      <c r="M12" s="39"/>
      <c r="N12" s="37"/>
      <c r="O12" s="39"/>
      <c r="P12" s="25">
        <f t="shared" si="1"/>
        <v>16.8</v>
      </c>
      <c r="Q12" s="26">
        <v>7.0</v>
      </c>
    </row>
    <row r="13">
      <c r="A13" s="22" t="s">
        <v>23</v>
      </c>
      <c r="B13" s="23"/>
      <c r="C13" s="38"/>
      <c r="D13" s="37"/>
      <c r="E13" s="38"/>
      <c r="F13" s="37"/>
      <c r="G13" s="24"/>
      <c r="H13" s="37"/>
      <c r="I13" s="39"/>
      <c r="J13" s="23">
        <v>4.0</v>
      </c>
      <c r="K13" s="24">
        <v>11.85</v>
      </c>
      <c r="L13" s="37"/>
      <c r="M13" s="24"/>
      <c r="N13" s="37"/>
      <c r="O13" s="39"/>
      <c r="P13" s="25">
        <f t="shared" si="1"/>
        <v>11.85</v>
      </c>
      <c r="Q13" s="24">
        <v>8.0</v>
      </c>
    </row>
    <row r="14">
      <c r="A14" s="27" t="s">
        <v>24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"/>
    </row>
    <row r="15">
      <c r="A15" s="4" t="s">
        <v>1</v>
      </c>
      <c r="B15" s="5" t="s">
        <v>13</v>
      </c>
      <c r="C15" s="3"/>
      <c r="D15" s="5" t="s">
        <v>14</v>
      </c>
      <c r="E15" s="3"/>
      <c r="F15" s="5" t="s">
        <v>2</v>
      </c>
      <c r="G15" s="3"/>
      <c r="H15" s="5" t="s">
        <v>15</v>
      </c>
      <c r="I15" s="3"/>
      <c r="J15" s="5" t="s">
        <v>16</v>
      </c>
      <c r="K15" s="3"/>
      <c r="L15" s="5" t="s">
        <v>17</v>
      </c>
      <c r="M15" s="3"/>
      <c r="N15" s="5" t="s">
        <v>18</v>
      </c>
      <c r="O15" s="3"/>
      <c r="P15" s="6" t="s">
        <v>3</v>
      </c>
      <c r="Q15" s="7" t="s">
        <v>4</v>
      </c>
    </row>
    <row r="16">
      <c r="A16" s="9"/>
      <c r="B16" s="9"/>
      <c r="C16" s="10"/>
      <c r="D16" s="9"/>
      <c r="E16" s="10"/>
      <c r="F16" s="9"/>
      <c r="G16" s="10"/>
      <c r="H16" s="9"/>
      <c r="I16" s="10"/>
      <c r="J16" s="9"/>
      <c r="K16" s="10"/>
      <c r="L16" s="9"/>
      <c r="M16" s="10"/>
      <c r="N16" s="9"/>
      <c r="O16" s="10"/>
      <c r="P16" s="11"/>
      <c r="Q16" s="12"/>
    </row>
    <row r="17">
      <c r="A17" s="13"/>
      <c r="B17" s="13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3"/>
      <c r="O17" s="14"/>
      <c r="P17" s="15"/>
      <c r="Q17" s="16"/>
    </row>
    <row r="18">
      <c r="A18" s="17" t="s">
        <v>5</v>
      </c>
      <c r="B18" s="18" t="s">
        <v>6</v>
      </c>
      <c r="C18" s="30">
        <v>15.0</v>
      </c>
      <c r="D18" s="18" t="s">
        <v>6</v>
      </c>
      <c r="E18" s="30">
        <v>15.0</v>
      </c>
      <c r="F18" s="18" t="s">
        <v>6</v>
      </c>
      <c r="G18" s="19">
        <v>20.0</v>
      </c>
      <c r="H18" s="18" t="s">
        <v>6</v>
      </c>
      <c r="I18" s="19">
        <v>15.0</v>
      </c>
      <c r="J18" s="18" t="s">
        <v>6</v>
      </c>
      <c r="K18" s="19">
        <v>15.0</v>
      </c>
      <c r="L18" s="18" t="s">
        <v>6</v>
      </c>
      <c r="M18" s="19">
        <v>15.0</v>
      </c>
      <c r="N18" s="18" t="s">
        <v>6</v>
      </c>
      <c r="O18" s="19">
        <v>15.0</v>
      </c>
      <c r="P18" s="20"/>
      <c r="Q18" s="21"/>
    </row>
    <row r="19">
      <c r="A19" s="28" t="s">
        <v>25</v>
      </c>
      <c r="B19" s="40">
        <v>1.0</v>
      </c>
      <c r="C19" s="32">
        <v>15.0</v>
      </c>
      <c r="D19" s="40">
        <v>1.0</v>
      </c>
      <c r="E19" s="32">
        <v>15.0</v>
      </c>
      <c r="F19" s="40">
        <v>1.0</v>
      </c>
      <c r="G19" s="32">
        <v>20.0</v>
      </c>
      <c r="H19" s="29">
        <v>1.0</v>
      </c>
      <c r="I19" s="32">
        <v>15.0</v>
      </c>
      <c r="J19" s="34"/>
      <c r="K19" s="35"/>
      <c r="L19" s="34"/>
      <c r="M19" s="36"/>
      <c r="N19" s="34"/>
      <c r="O19" s="36"/>
      <c r="P19" s="25">
        <f>C19+E19+G19+I19+K19+M19+O19</f>
        <v>65</v>
      </c>
      <c r="Q19" s="26">
        <v>1.0</v>
      </c>
    </row>
    <row r="20">
      <c r="A20" s="22" t="s">
        <v>26</v>
      </c>
      <c r="B20" s="23">
        <v>2.0</v>
      </c>
      <c r="C20" s="38">
        <f>(C18*90)/100</f>
        <v>13.5</v>
      </c>
      <c r="D20" s="43">
        <v>2.0</v>
      </c>
      <c r="E20" s="38">
        <f>(E18*90)/100</f>
        <v>13.5</v>
      </c>
      <c r="F20" s="43">
        <v>2.0</v>
      </c>
      <c r="G20" s="33">
        <v>18.0</v>
      </c>
      <c r="H20" s="23">
        <v>2.0</v>
      </c>
      <c r="I20" s="33">
        <f>(I18*90)/100</f>
        <v>13.5</v>
      </c>
      <c r="J20" s="23">
        <v>2.0</v>
      </c>
      <c r="K20" s="33">
        <v>13.5</v>
      </c>
      <c r="L20" s="23">
        <v>1.0</v>
      </c>
      <c r="M20" s="33">
        <v>15.0</v>
      </c>
      <c r="N20" s="23">
        <v>2.0</v>
      </c>
      <c r="O20" s="24">
        <v>13.5</v>
      </c>
      <c r="P20" s="25">
        <f>G20+I20+K20+M20</f>
        <v>60</v>
      </c>
      <c r="Q20" s="24">
        <v>2.0</v>
      </c>
    </row>
    <row r="21">
      <c r="A21" s="22" t="s">
        <v>27</v>
      </c>
      <c r="B21" s="23">
        <v>3.0</v>
      </c>
      <c r="C21" s="33">
        <f>(C18*84)/100</f>
        <v>12.6</v>
      </c>
      <c r="D21" s="43">
        <v>4.0</v>
      </c>
      <c r="E21" s="33">
        <f>(E18*79)/100</f>
        <v>11.85</v>
      </c>
      <c r="F21" s="44"/>
      <c r="G21" s="38"/>
      <c r="H21" s="37"/>
      <c r="I21" s="39"/>
      <c r="J21" s="23">
        <v>4.0</v>
      </c>
      <c r="K21" s="33">
        <v>11.85</v>
      </c>
      <c r="L21" s="23">
        <v>2.0</v>
      </c>
      <c r="M21" s="33">
        <v>13.5</v>
      </c>
      <c r="N21" s="37"/>
      <c r="O21" s="39"/>
      <c r="P21" s="25">
        <f>C21+E21+G21+I21+K21+M21+O21</f>
        <v>49.8</v>
      </c>
      <c r="Q21" s="26">
        <v>3.0</v>
      </c>
    </row>
    <row r="22">
      <c r="A22" s="28" t="s">
        <v>11</v>
      </c>
      <c r="B22" s="40">
        <v>5.0</v>
      </c>
      <c r="C22" s="32">
        <f>(C18*75)/100</f>
        <v>11.25</v>
      </c>
      <c r="D22" s="29">
        <v>3.0</v>
      </c>
      <c r="E22" s="32">
        <f>(E18*84)/100</f>
        <v>12.6</v>
      </c>
      <c r="F22" s="29"/>
      <c r="G22" s="26"/>
      <c r="H22" s="40">
        <v>4.0</v>
      </c>
      <c r="I22" s="33">
        <f>(I18*79)/100</f>
        <v>11.85</v>
      </c>
      <c r="J22" s="40" t="s">
        <v>28</v>
      </c>
      <c r="K22" s="35"/>
      <c r="L22" s="40">
        <v>4.0</v>
      </c>
      <c r="M22" s="32">
        <v>11.85</v>
      </c>
      <c r="N22" s="40">
        <v>6.0</v>
      </c>
      <c r="O22" s="26">
        <v>10.65</v>
      </c>
      <c r="P22" s="25">
        <f>E22+I22+K22+M22+C22</f>
        <v>47.55</v>
      </c>
      <c r="Q22" s="26">
        <v>4.0</v>
      </c>
    </row>
    <row r="23">
      <c r="A23" s="22" t="s">
        <v>29</v>
      </c>
      <c r="B23" s="23"/>
      <c r="C23" s="38"/>
      <c r="D23" s="44"/>
      <c r="E23" s="38"/>
      <c r="F23" s="44"/>
      <c r="G23" s="38"/>
      <c r="H23" s="37"/>
      <c r="I23" s="39"/>
      <c r="J23" s="23">
        <v>1.0</v>
      </c>
      <c r="K23" s="38">
        <v>15.0</v>
      </c>
      <c r="L23" s="23">
        <v>5.0</v>
      </c>
      <c r="M23" s="24">
        <v>11.25</v>
      </c>
      <c r="N23" s="23">
        <v>1.0</v>
      </c>
      <c r="O23" s="24">
        <v>15.0</v>
      </c>
      <c r="P23" s="25">
        <f t="shared" ref="P23:P29" si="2">C23+E23+G23+I23+K23+M23+O23</f>
        <v>41.25</v>
      </c>
      <c r="Q23" s="24">
        <v>5.0</v>
      </c>
    </row>
    <row r="24">
      <c r="A24" s="28" t="s">
        <v>30</v>
      </c>
      <c r="B24" s="41"/>
      <c r="C24" s="35"/>
      <c r="D24" s="34"/>
      <c r="E24" s="35"/>
      <c r="F24" s="29">
        <v>3.0</v>
      </c>
      <c r="G24" s="35">
        <v>16.8</v>
      </c>
      <c r="H24" s="40">
        <v>3.0</v>
      </c>
      <c r="I24" s="26">
        <v>12.6</v>
      </c>
      <c r="J24" s="41"/>
      <c r="K24" s="35"/>
      <c r="L24" s="41"/>
      <c r="M24" s="42"/>
      <c r="N24" s="40">
        <v>7.0</v>
      </c>
      <c r="O24" s="26">
        <v>10.05</v>
      </c>
      <c r="P24" s="25">
        <f t="shared" si="2"/>
        <v>39.45</v>
      </c>
      <c r="Q24" s="26">
        <v>6.0</v>
      </c>
    </row>
    <row r="25">
      <c r="A25" s="22" t="s">
        <v>31</v>
      </c>
      <c r="B25" s="23"/>
      <c r="C25" s="38"/>
      <c r="D25" s="44"/>
      <c r="E25" s="38"/>
      <c r="F25" s="44"/>
      <c r="G25" s="38"/>
      <c r="H25" s="37"/>
      <c r="I25" s="39"/>
      <c r="J25" s="23">
        <v>3.0</v>
      </c>
      <c r="K25" s="38">
        <v>12.6</v>
      </c>
      <c r="L25" s="23">
        <v>3.0</v>
      </c>
      <c r="M25" s="24">
        <v>12.6</v>
      </c>
      <c r="N25" s="23">
        <v>5.0</v>
      </c>
      <c r="O25" s="24">
        <v>11.25</v>
      </c>
      <c r="P25" s="25">
        <f t="shared" si="2"/>
        <v>36.45</v>
      </c>
      <c r="Q25" s="26">
        <v>7.0</v>
      </c>
    </row>
    <row r="26">
      <c r="A26" s="22" t="s">
        <v>32</v>
      </c>
      <c r="B26" s="37"/>
      <c r="C26" s="38"/>
      <c r="D26" s="44"/>
      <c r="E26" s="38"/>
      <c r="F26" s="43">
        <v>4.0</v>
      </c>
      <c r="G26" s="38">
        <f>(G18*79)/100</f>
        <v>15.8</v>
      </c>
      <c r="H26" s="23">
        <v>5.0</v>
      </c>
      <c r="I26" s="24">
        <v>11.25</v>
      </c>
      <c r="J26" s="37"/>
      <c r="K26" s="38"/>
      <c r="L26" s="37"/>
      <c r="M26" s="39"/>
      <c r="N26" s="37"/>
      <c r="O26" s="39"/>
      <c r="P26" s="25">
        <f t="shared" si="2"/>
        <v>27.05</v>
      </c>
      <c r="Q26" s="24">
        <v>8.0</v>
      </c>
    </row>
    <row r="27">
      <c r="A27" s="22" t="s">
        <v>33</v>
      </c>
      <c r="B27" s="23"/>
      <c r="C27" s="38"/>
      <c r="D27" s="44"/>
      <c r="E27" s="38"/>
      <c r="F27" s="44"/>
      <c r="G27" s="38"/>
      <c r="H27" s="37"/>
      <c r="I27" s="39"/>
      <c r="J27" s="37"/>
      <c r="K27" s="38"/>
      <c r="L27" s="37"/>
      <c r="M27" s="39"/>
      <c r="N27" s="23">
        <v>3.0</v>
      </c>
      <c r="O27" s="24">
        <v>12.6</v>
      </c>
      <c r="P27" s="25">
        <f t="shared" si="2"/>
        <v>12.6</v>
      </c>
      <c r="Q27" s="26">
        <v>9.0</v>
      </c>
    </row>
    <row r="28">
      <c r="A28" s="22" t="s">
        <v>34</v>
      </c>
      <c r="B28" s="23"/>
      <c r="C28" s="38"/>
      <c r="D28" s="44"/>
      <c r="E28" s="38"/>
      <c r="F28" s="44"/>
      <c r="G28" s="38"/>
      <c r="H28" s="37"/>
      <c r="I28" s="39"/>
      <c r="J28" s="37"/>
      <c r="K28" s="38"/>
      <c r="L28" s="37"/>
      <c r="M28" s="39"/>
      <c r="N28" s="23">
        <v>4.0</v>
      </c>
      <c r="O28" s="24">
        <v>11.85</v>
      </c>
      <c r="P28" s="25">
        <f t="shared" si="2"/>
        <v>11.85</v>
      </c>
      <c r="Q28" s="26">
        <v>10.0</v>
      </c>
    </row>
    <row r="29">
      <c r="A29" s="22" t="s">
        <v>35</v>
      </c>
      <c r="B29" s="23">
        <v>4.0</v>
      </c>
      <c r="C29" s="38">
        <f>(C18*79)/100</f>
        <v>11.85</v>
      </c>
      <c r="D29" s="44"/>
      <c r="E29" s="38"/>
      <c r="F29" s="44"/>
      <c r="G29" s="38"/>
      <c r="H29" s="37"/>
      <c r="I29" s="39"/>
      <c r="J29" s="37"/>
      <c r="K29" s="38"/>
      <c r="L29" s="37"/>
      <c r="M29" s="39"/>
      <c r="N29" s="37"/>
      <c r="O29" s="39"/>
      <c r="P29" s="25">
        <f t="shared" si="2"/>
        <v>11.85</v>
      </c>
      <c r="Q29" s="24">
        <v>10.0</v>
      </c>
    </row>
  </sheetData>
  <mergeCells count="22">
    <mergeCell ref="L2:M4"/>
    <mergeCell ref="N2:O4"/>
    <mergeCell ref="P2:P4"/>
    <mergeCell ref="Q2:Q4"/>
    <mergeCell ref="A1:Q1"/>
    <mergeCell ref="B2:C4"/>
    <mergeCell ref="D2:E4"/>
    <mergeCell ref="F2:G4"/>
    <mergeCell ref="H2:I4"/>
    <mergeCell ref="J2:K4"/>
    <mergeCell ref="A14:Q14"/>
    <mergeCell ref="L15:M17"/>
    <mergeCell ref="N15:O17"/>
    <mergeCell ref="P15:P17"/>
    <mergeCell ref="Q15:Q17"/>
    <mergeCell ref="A2:A4"/>
    <mergeCell ref="A15:A17"/>
    <mergeCell ref="B15:C17"/>
    <mergeCell ref="D15:E17"/>
    <mergeCell ref="F15:G17"/>
    <mergeCell ref="H15:I17"/>
    <mergeCell ref="J15:K17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13"/>
    <col customWidth="1" min="2" max="15" width="7.75"/>
  </cols>
  <sheetData>
    <row r="1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>
      <c r="A2" s="4" t="s">
        <v>1</v>
      </c>
      <c r="B2" s="5" t="s">
        <v>13</v>
      </c>
      <c r="C2" s="3"/>
      <c r="D2" s="5" t="s">
        <v>14</v>
      </c>
      <c r="E2" s="3"/>
      <c r="F2" s="5" t="s">
        <v>2</v>
      </c>
      <c r="G2" s="3"/>
      <c r="H2" s="5" t="s">
        <v>15</v>
      </c>
      <c r="I2" s="3"/>
      <c r="J2" s="5" t="s">
        <v>16</v>
      </c>
      <c r="K2" s="3"/>
      <c r="L2" s="5" t="s">
        <v>17</v>
      </c>
      <c r="M2" s="3"/>
      <c r="N2" s="5" t="s">
        <v>18</v>
      </c>
      <c r="O2" s="3"/>
      <c r="P2" s="6" t="s">
        <v>3</v>
      </c>
      <c r="Q2" s="7" t="s">
        <v>4</v>
      </c>
      <c r="R2" s="8"/>
    </row>
    <row r="3">
      <c r="A3" s="9"/>
      <c r="B3" s="9"/>
      <c r="C3" s="10"/>
      <c r="D3" s="9"/>
      <c r="E3" s="10"/>
      <c r="F3" s="9"/>
      <c r="G3" s="10"/>
      <c r="H3" s="9"/>
      <c r="I3" s="10"/>
      <c r="J3" s="9"/>
      <c r="K3" s="10"/>
      <c r="L3" s="9"/>
      <c r="M3" s="10"/>
      <c r="N3" s="9"/>
      <c r="O3" s="10"/>
      <c r="P3" s="11"/>
      <c r="Q3" s="12"/>
      <c r="R3" s="8"/>
    </row>
    <row r="4">
      <c r="A4" s="13"/>
      <c r="B4" s="13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  <c r="P4" s="15"/>
      <c r="Q4" s="16"/>
      <c r="R4" s="8"/>
    </row>
    <row r="5">
      <c r="A5" s="17" t="s">
        <v>5</v>
      </c>
      <c r="B5" s="18" t="s">
        <v>6</v>
      </c>
      <c r="C5" s="30">
        <v>15.0</v>
      </c>
      <c r="D5" s="18" t="s">
        <v>6</v>
      </c>
      <c r="E5" s="30">
        <v>15.0</v>
      </c>
      <c r="F5" s="18" t="s">
        <v>6</v>
      </c>
      <c r="G5" s="19">
        <v>20.0</v>
      </c>
      <c r="H5" s="18" t="s">
        <v>6</v>
      </c>
      <c r="I5" s="19">
        <v>15.0</v>
      </c>
      <c r="J5" s="18" t="s">
        <v>6</v>
      </c>
      <c r="K5" s="19">
        <v>15.0</v>
      </c>
      <c r="L5" s="18" t="s">
        <v>6</v>
      </c>
      <c r="M5" s="19">
        <v>15.0</v>
      </c>
      <c r="N5" s="18" t="s">
        <v>6</v>
      </c>
      <c r="O5" s="19">
        <v>15.0</v>
      </c>
      <c r="P5" s="20"/>
      <c r="Q5" s="21"/>
    </row>
    <row r="6">
      <c r="A6" s="28" t="s">
        <v>37</v>
      </c>
      <c r="B6" s="29">
        <v>1.0</v>
      </c>
      <c r="C6" s="45">
        <v>15.0</v>
      </c>
      <c r="D6" s="29">
        <v>1.0</v>
      </c>
      <c r="E6" s="45">
        <v>15.0</v>
      </c>
      <c r="F6" s="29">
        <v>1.0</v>
      </c>
      <c r="G6" s="32">
        <v>20.0</v>
      </c>
      <c r="H6" s="29">
        <v>1.0</v>
      </c>
      <c r="I6" s="32">
        <v>15.0</v>
      </c>
      <c r="J6" s="29">
        <v>1.0</v>
      </c>
      <c r="K6" s="32">
        <v>15.0</v>
      </c>
      <c r="L6" s="29">
        <v>1.0</v>
      </c>
      <c r="M6" s="32">
        <v>15.0</v>
      </c>
      <c r="N6" s="29">
        <v>1.0</v>
      </c>
      <c r="O6" s="35">
        <v>15.0</v>
      </c>
      <c r="P6" s="25">
        <f>G6+I6+K6+M6</f>
        <v>65</v>
      </c>
      <c r="Q6" s="26">
        <v>1.0</v>
      </c>
    </row>
    <row r="7">
      <c r="A7" s="22" t="s">
        <v>38</v>
      </c>
      <c r="B7" s="23">
        <v>2.0</v>
      </c>
      <c r="C7" s="38">
        <f>(C5*90)/100</f>
        <v>13.5</v>
      </c>
      <c r="D7" s="23">
        <v>2.0</v>
      </c>
      <c r="E7" s="33">
        <f>(E5*90)/100</f>
        <v>13.5</v>
      </c>
      <c r="F7" s="23">
        <v>3.0</v>
      </c>
      <c r="G7" s="33">
        <f>(G5*84)/100</f>
        <v>16.8</v>
      </c>
      <c r="H7" s="23">
        <v>2.0</v>
      </c>
      <c r="I7" s="33">
        <v>13.5</v>
      </c>
      <c r="J7" s="23">
        <v>2.0</v>
      </c>
      <c r="K7" s="33">
        <v>13.5</v>
      </c>
      <c r="L7" s="23">
        <v>3.0</v>
      </c>
      <c r="M7" s="24">
        <v>12.6</v>
      </c>
      <c r="N7" s="23">
        <v>2.0</v>
      </c>
      <c r="O7" s="24">
        <v>13.5</v>
      </c>
      <c r="P7" s="25">
        <f>E7+G7+I7+K7</f>
        <v>57.3</v>
      </c>
      <c r="Q7" s="24">
        <v>2.0</v>
      </c>
    </row>
    <row r="8">
      <c r="A8" s="22" t="s">
        <v>39</v>
      </c>
      <c r="B8" s="23"/>
      <c r="C8" s="38"/>
      <c r="D8" s="37"/>
      <c r="E8" s="38"/>
      <c r="F8" s="23">
        <v>2.0</v>
      </c>
      <c r="G8" s="33">
        <f>(G5*90)/100</f>
        <v>18</v>
      </c>
      <c r="H8" s="23">
        <v>3.0</v>
      </c>
      <c r="I8" s="33">
        <v>12.6</v>
      </c>
      <c r="J8" s="23">
        <v>3.0</v>
      </c>
      <c r="K8" s="33">
        <v>12.6</v>
      </c>
      <c r="L8" s="23">
        <v>4.0</v>
      </c>
      <c r="M8" s="33">
        <v>11.85</v>
      </c>
      <c r="N8" s="37"/>
      <c r="O8" s="39"/>
      <c r="P8" s="25">
        <f t="shared" ref="P8:P11" si="1">C8+E8+G8+I8+K8+M8+O8</f>
        <v>55.05</v>
      </c>
      <c r="Q8" s="24">
        <v>3.0</v>
      </c>
    </row>
    <row r="9">
      <c r="A9" s="22" t="s">
        <v>40</v>
      </c>
      <c r="B9" s="23"/>
      <c r="C9" s="38"/>
      <c r="D9" s="37"/>
      <c r="E9" s="38"/>
      <c r="F9" s="23"/>
      <c r="G9" s="38"/>
      <c r="H9" s="37"/>
      <c r="I9" s="39"/>
      <c r="J9" s="23">
        <v>4.0</v>
      </c>
      <c r="K9" s="38">
        <v>11.85</v>
      </c>
      <c r="L9" s="23">
        <v>2.0</v>
      </c>
      <c r="M9" s="24">
        <v>13.5</v>
      </c>
      <c r="N9" s="37"/>
      <c r="O9" s="39"/>
      <c r="P9" s="25">
        <f t="shared" si="1"/>
        <v>25.35</v>
      </c>
      <c r="Q9" s="24">
        <v>4.0</v>
      </c>
    </row>
    <row r="10">
      <c r="A10" s="28" t="s">
        <v>41</v>
      </c>
      <c r="B10" s="40"/>
      <c r="C10" s="35"/>
      <c r="D10" s="41"/>
      <c r="E10" s="35"/>
      <c r="F10" s="40">
        <v>4.0</v>
      </c>
      <c r="G10" s="35">
        <f>(G5*79)/100</f>
        <v>15.8</v>
      </c>
      <c r="H10" s="41"/>
      <c r="I10" s="42"/>
      <c r="J10" s="41"/>
      <c r="K10" s="35"/>
      <c r="L10" s="41"/>
      <c r="M10" s="42"/>
      <c r="N10" s="41"/>
      <c r="O10" s="42"/>
      <c r="P10" s="25">
        <f t="shared" si="1"/>
        <v>15.8</v>
      </c>
      <c r="Q10" s="26">
        <v>5.0</v>
      </c>
      <c r="R10" s="46"/>
    </row>
    <row r="11">
      <c r="A11" s="22" t="s">
        <v>42</v>
      </c>
      <c r="B11" s="23">
        <v>3.0</v>
      </c>
      <c r="C11" s="38">
        <f>(C5*84)/100</f>
        <v>12.6</v>
      </c>
      <c r="D11" s="37"/>
      <c r="E11" s="38"/>
      <c r="F11" s="37"/>
      <c r="G11" s="38"/>
      <c r="H11" s="37"/>
      <c r="I11" s="39"/>
      <c r="J11" s="37"/>
      <c r="K11" s="38"/>
      <c r="L11" s="37"/>
      <c r="M11" s="39"/>
      <c r="N11" s="37"/>
      <c r="O11" s="39"/>
      <c r="P11" s="25">
        <f t="shared" si="1"/>
        <v>12.6</v>
      </c>
      <c r="Q11" s="24">
        <v>6.0</v>
      </c>
    </row>
    <row r="12">
      <c r="A12" s="27" t="s">
        <v>43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</row>
    <row r="13">
      <c r="A13" s="4" t="s">
        <v>1</v>
      </c>
      <c r="B13" s="5" t="s">
        <v>13</v>
      </c>
      <c r="C13" s="3"/>
      <c r="D13" s="5" t="s">
        <v>14</v>
      </c>
      <c r="E13" s="3"/>
      <c r="F13" s="5" t="s">
        <v>2</v>
      </c>
      <c r="G13" s="3"/>
      <c r="H13" s="5" t="s">
        <v>15</v>
      </c>
      <c r="I13" s="3"/>
      <c r="J13" s="5" t="s">
        <v>16</v>
      </c>
      <c r="K13" s="3"/>
      <c r="L13" s="5" t="s">
        <v>17</v>
      </c>
      <c r="M13" s="3"/>
      <c r="N13" s="5" t="s">
        <v>18</v>
      </c>
      <c r="O13" s="3"/>
      <c r="P13" s="6" t="s">
        <v>3</v>
      </c>
      <c r="Q13" s="7" t="s">
        <v>4</v>
      </c>
    </row>
    <row r="14">
      <c r="A14" s="9"/>
      <c r="B14" s="9"/>
      <c r="C14" s="10"/>
      <c r="D14" s="9"/>
      <c r="E14" s="10"/>
      <c r="F14" s="9"/>
      <c r="G14" s="10"/>
      <c r="H14" s="9"/>
      <c r="I14" s="10"/>
      <c r="J14" s="9"/>
      <c r="K14" s="10"/>
      <c r="L14" s="9"/>
      <c r="M14" s="10"/>
      <c r="N14" s="9"/>
      <c r="O14" s="10"/>
      <c r="P14" s="11"/>
      <c r="Q14" s="12"/>
    </row>
    <row r="15">
      <c r="A15" s="13"/>
      <c r="B15" s="13"/>
      <c r="C15" s="14"/>
      <c r="D15" s="13"/>
      <c r="E15" s="14"/>
      <c r="F15" s="13"/>
      <c r="G15" s="14"/>
      <c r="H15" s="13"/>
      <c r="I15" s="14"/>
      <c r="J15" s="13"/>
      <c r="K15" s="14"/>
      <c r="L15" s="13"/>
      <c r="M15" s="14"/>
      <c r="N15" s="13"/>
      <c r="O15" s="14"/>
      <c r="P15" s="15"/>
      <c r="Q15" s="16"/>
    </row>
    <row r="16">
      <c r="A16" s="17" t="s">
        <v>5</v>
      </c>
      <c r="B16" s="18" t="s">
        <v>6</v>
      </c>
      <c r="C16" s="30">
        <v>15.0</v>
      </c>
      <c r="D16" s="18" t="s">
        <v>6</v>
      </c>
      <c r="E16" s="30">
        <v>15.0</v>
      </c>
      <c r="F16" s="18" t="s">
        <v>6</v>
      </c>
      <c r="G16" s="19">
        <v>20.0</v>
      </c>
      <c r="H16" s="18" t="s">
        <v>6</v>
      </c>
      <c r="I16" s="19">
        <v>15.0</v>
      </c>
      <c r="J16" s="18" t="s">
        <v>6</v>
      </c>
      <c r="K16" s="19">
        <v>15.0</v>
      </c>
      <c r="L16" s="18" t="s">
        <v>6</v>
      </c>
      <c r="M16" s="19">
        <v>15.0</v>
      </c>
      <c r="N16" s="18" t="s">
        <v>6</v>
      </c>
      <c r="O16" s="19">
        <v>15.0</v>
      </c>
      <c r="P16" s="20"/>
      <c r="Q16" s="21"/>
    </row>
    <row r="17">
      <c r="A17" s="22" t="s">
        <v>44</v>
      </c>
      <c r="B17" s="29">
        <v>5.0</v>
      </c>
      <c r="C17" s="38">
        <f>(C16*75)/100</f>
        <v>11.25</v>
      </c>
      <c r="D17" s="23">
        <v>5.0</v>
      </c>
      <c r="E17" s="38">
        <f>(E16*75)/100</f>
        <v>11.25</v>
      </c>
      <c r="F17" s="23">
        <v>2.0</v>
      </c>
      <c r="G17" s="33">
        <f>(G16*90)/100</f>
        <v>18</v>
      </c>
      <c r="H17" s="23">
        <v>1.0</v>
      </c>
      <c r="I17" s="33">
        <v>15.0</v>
      </c>
      <c r="J17" s="23">
        <v>1.0</v>
      </c>
      <c r="K17" s="33">
        <v>15.0</v>
      </c>
      <c r="L17" s="23">
        <v>1.0</v>
      </c>
      <c r="M17" s="47">
        <v>15.0</v>
      </c>
      <c r="N17" s="23">
        <v>1.0</v>
      </c>
      <c r="O17" s="24">
        <v>15.0</v>
      </c>
      <c r="P17" s="25">
        <f>G17+I17+K17+M17</f>
        <v>63</v>
      </c>
      <c r="Q17" s="24">
        <v>1.0</v>
      </c>
    </row>
    <row r="18">
      <c r="A18" s="22" t="s">
        <v>45</v>
      </c>
      <c r="B18" s="23">
        <v>3.0</v>
      </c>
      <c r="C18" s="33">
        <f>(C16*84)/100</f>
        <v>12.6</v>
      </c>
      <c r="D18" s="23">
        <v>2.0</v>
      </c>
      <c r="E18" s="33">
        <f>(E16*90)/100</f>
        <v>13.5</v>
      </c>
      <c r="F18" s="23">
        <v>7.0</v>
      </c>
      <c r="G18" s="33">
        <f>(G16*67)/100</f>
        <v>13.4</v>
      </c>
      <c r="H18" s="23">
        <v>3.0</v>
      </c>
      <c r="I18" s="33">
        <v>12.6</v>
      </c>
      <c r="J18" s="23">
        <v>6.0</v>
      </c>
      <c r="K18" s="38">
        <v>10.65</v>
      </c>
      <c r="L18" s="23">
        <v>6.0</v>
      </c>
      <c r="M18" s="48">
        <v>10.65</v>
      </c>
      <c r="N18" s="23">
        <v>7.0</v>
      </c>
      <c r="O18" s="24">
        <v>10.05</v>
      </c>
      <c r="P18" s="25">
        <f>C18+E18+G18+I18</f>
        <v>52.1</v>
      </c>
      <c r="Q18" s="24">
        <v>2.0</v>
      </c>
    </row>
    <row r="19">
      <c r="A19" s="22" t="s">
        <v>46</v>
      </c>
      <c r="B19" s="23"/>
      <c r="C19" s="38"/>
      <c r="D19" s="37"/>
      <c r="E19" s="38"/>
      <c r="F19" s="23">
        <v>3.0</v>
      </c>
      <c r="G19" s="33">
        <f>(G16*84)/100</f>
        <v>16.8</v>
      </c>
      <c r="H19" s="23">
        <v>7.0</v>
      </c>
      <c r="I19" s="24">
        <v>10.05</v>
      </c>
      <c r="J19" s="23">
        <v>3.0</v>
      </c>
      <c r="K19" s="33">
        <v>12.6</v>
      </c>
      <c r="L19" s="23">
        <v>4.0</v>
      </c>
      <c r="M19" s="49">
        <v>11.85</v>
      </c>
      <c r="N19" s="23">
        <v>6.0</v>
      </c>
      <c r="O19" s="33">
        <v>10.65</v>
      </c>
      <c r="P19" s="25">
        <f>C19+E19+G19+K19+M19+O19</f>
        <v>51.9</v>
      </c>
      <c r="Q19" s="24">
        <v>3.0</v>
      </c>
    </row>
    <row r="20">
      <c r="A20" s="22" t="s">
        <v>47</v>
      </c>
      <c r="B20" s="23">
        <v>4.0</v>
      </c>
      <c r="C20" s="38">
        <f>(C16*79)/100</f>
        <v>11.85</v>
      </c>
      <c r="D20" s="23">
        <v>3.0</v>
      </c>
      <c r="E20" s="33">
        <f>(E16*84)/100</f>
        <v>12.6</v>
      </c>
      <c r="F20" s="23">
        <v>8.0</v>
      </c>
      <c r="G20" s="32">
        <f>(G16*64)/100</f>
        <v>12.8</v>
      </c>
      <c r="H20" s="23">
        <v>4.0</v>
      </c>
      <c r="I20" s="24">
        <v>11.85</v>
      </c>
      <c r="J20" s="23">
        <v>9.0</v>
      </c>
      <c r="K20" s="38">
        <v>9.15</v>
      </c>
      <c r="L20" s="23">
        <v>3.0</v>
      </c>
      <c r="M20" s="49">
        <v>12.6</v>
      </c>
      <c r="N20" s="23">
        <v>2.0</v>
      </c>
      <c r="O20" s="33">
        <v>13.5</v>
      </c>
      <c r="P20" s="25">
        <f>G20+E20+M20+O20</f>
        <v>51.5</v>
      </c>
      <c r="Q20" s="24">
        <v>4.0</v>
      </c>
    </row>
    <row r="21">
      <c r="A21" s="28" t="s">
        <v>48</v>
      </c>
      <c r="B21" s="29">
        <v>1.0</v>
      </c>
      <c r="C21" s="31">
        <v>15.0</v>
      </c>
      <c r="D21" s="29">
        <v>6.0</v>
      </c>
      <c r="E21" s="38">
        <f>(E16*71)/100</f>
        <v>10.65</v>
      </c>
      <c r="F21" s="29">
        <v>9.0</v>
      </c>
      <c r="G21" s="50">
        <f>(G16*61)/100</f>
        <v>12.2</v>
      </c>
      <c r="H21" s="29">
        <v>11.0</v>
      </c>
      <c r="I21" s="35">
        <v>8.25</v>
      </c>
      <c r="J21" s="29">
        <v>5.0</v>
      </c>
      <c r="K21" s="26">
        <v>11.25</v>
      </c>
      <c r="L21" s="29">
        <v>5.0</v>
      </c>
      <c r="M21" s="49">
        <v>11.25</v>
      </c>
      <c r="N21" s="29">
        <v>5.0</v>
      </c>
      <c r="O21" s="32">
        <v>11.25</v>
      </c>
      <c r="P21" s="25">
        <f>C21+G21+M21+O21</f>
        <v>49.7</v>
      </c>
      <c r="Q21" s="24">
        <v>5.0</v>
      </c>
    </row>
    <row r="22">
      <c r="A22" s="22" t="s">
        <v>49</v>
      </c>
      <c r="B22" s="29">
        <v>9.0</v>
      </c>
      <c r="C22" s="51">
        <f>(C16*61)/100</f>
        <v>9.15</v>
      </c>
      <c r="D22" s="23">
        <v>4.0</v>
      </c>
      <c r="E22" s="32">
        <f>(E16*79)/100</f>
        <v>11.85</v>
      </c>
      <c r="F22" s="23">
        <v>6.0</v>
      </c>
      <c r="G22" s="33">
        <f>(G16*71)/100</f>
        <v>14.2</v>
      </c>
      <c r="H22" s="23">
        <v>9.0</v>
      </c>
      <c r="I22" s="33">
        <v>9.15</v>
      </c>
      <c r="J22" s="23">
        <v>8.0</v>
      </c>
      <c r="K22" s="33">
        <v>9.6</v>
      </c>
      <c r="L22" s="23">
        <v>10.0</v>
      </c>
      <c r="M22" s="48">
        <v>8.7</v>
      </c>
      <c r="N22" s="23">
        <v>12.0</v>
      </c>
      <c r="O22" s="24">
        <v>7.8</v>
      </c>
      <c r="P22" s="25">
        <f>E22+G22+I22+K22</f>
        <v>44.8</v>
      </c>
      <c r="Q22" s="24">
        <v>6.0</v>
      </c>
    </row>
    <row r="23">
      <c r="A23" s="22" t="s">
        <v>50</v>
      </c>
      <c r="B23" s="23">
        <v>6.0</v>
      </c>
      <c r="C23" s="33">
        <f>(C16*71)/100</f>
        <v>10.65</v>
      </c>
      <c r="D23" s="23">
        <v>8.0</v>
      </c>
      <c r="E23" s="32">
        <f>(E16*64)/100</f>
        <v>9.6</v>
      </c>
      <c r="F23" s="23">
        <v>12.0</v>
      </c>
      <c r="G23" s="33">
        <f>(G16*52)/100</f>
        <v>10.4</v>
      </c>
      <c r="H23" s="37"/>
      <c r="I23" s="39"/>
      <c r="J23" s="23">
        <v>2.0</v>
      </c>
      <c r="K23" s="33">
        <v>13.5</v>
      </c>
      <c r="L23" s="37"/>
      <c r="M23" s="48"/>
      <c r="N23" s="23">
        <v>8.0</v>
      </c>
      <c r="O23" s="24">
        <v>9.6</v>
      </c>
      <c r="P23" s="25">
        <f>C23+E23+G23+I23+K23</f>
        <v>44.15</v>
      </c>
      <c r="Q23" s="24">
        <v>7.0</v>
      </c>
    </row>
    <row r="24">
      <c r="A24" s="22" t="s">
        <v>51</v>
      </c>
      <c r="B24" s="23">
        <v>11.0</v>
      </c>
      <c r="C24" s="38">
        <f>(C16*55)/100</f>
        <v>8.25</v>
      </c>
      <c r="D24" s="23">
        <v>10.0</v>
      </c>
      <c r="E24" s="38">
        <f>(E16*58)/100</f>
        <v>8.7</v>
      </c>
      <c r="F24" s="23">
        <v>11.0</v>
      </c>
      <c r="G24" s="33">
        <f>(G16*55)/100</f>
        <v>11</v>
      </c>
      <c r="H24" s="23">
        <v>6.0</v>
      </c>
      <c r="I24" s="33">
        <v>10.65</v>
      </c>
      <c r="J24" s="23">
        <v>4.0</v>
      </c>
      <c r="K24" s="33">
        <v>11.85</v>
      </c>
      <c r="L24" s="23">
        <v>9.0</v>
      </c>
      <c r="M24" s="49">
        <v>9.15</v>
      </c>
      <c r="N24" s="23">
        <v>9.0</v>
      </c>
      <c r="O24" s="24">
        <v>9.15</v>
      </c>
      <c r="P24" s="25">
        <f>G24+I24+K24+M24</f>
        <v>42.65</v>
      </c>
      <c r="Q24" s="24">
        <v>8.0</v>
      </c>
    </row>
    <row r="25">
      <c r="A25" s="28" t="s">
        <v>52</v>
      </c>
      <c r="B25" s="40"/>
      <c r="C25" s="35"/>
      <c r="D25" s="41"/>
      <c r="E25" s="35"/>
      <c r="F25" s="40">
        <v>5.0</v>
      </c>
      <c r="G25" s="32">
        <f>(G16*75)/100</f>
        <v>15</v>
      </c>
      <c r="H25" s="40">
        <v>5.0</v>
      </c>
      <c r="I25" s="32">
        <v>11.25</v>
      </c>
      <c r="J25" s="40">
        <v>14.0</v>
      </c>
      <c r="K25" s="26">
        <v>6.9</v>
      </c>
      <c r="L25" s="40">
        <v>13.0</v>
      </c>
      <c r="M25" s="49">
        <v>7.35</v>
      </c>
      <c r="N25" s="40">
        <v>13.0</v>
      </c>
      <c r="O25" s="32">
        <v>7.35</v>
      </c>
      <c r="P25" s="25">
        <f>C25+E25+G25+I25+M25+O25</f>
        <v>40.95</v>
      </c>
      <c r="Q25" s="24">
        <v>9.0</v>
      </c>
    </row>
    <row r="26">
      <c r="A26" s="22" t="s">
        <v>53</v>
      </c>
      <c r="B26" s="23">
        <v>8.0</v>
      </c>
      <c r="C26" s="32">
        <f>(C16*64)/100</f>
        <v>9.6</v>
      </c>
      <c r="D26" s="23">
        <v>7.0</v>
      </c>
      <c r="E26" s="33">
        <f>(E16*67)/100</f>
        <v>10.05</v>
      </c>
      <c r="F26" s="23">
        <v>10.0</v>
      </c>
      <c r="G26" s="33">
        <f>(G16*58)/100</f>
        <v>11.6</v>
      </c>
      <c r="H26" s="23">
        <v>10.0</v>
      </c>
      <c r="I26" s="33">
        <v>8.7</v>
      </c>
      <c r="J26" s="37"/>
      <c r="K26" s="38"/>
      <c r="L26" s="37"/>
      <c r="M26" s="42"/>
      <c r="N26" s="37"/>
      <c r="O26" s="39"/>
      <c r="P26" s="25">
        <f>C26+E26+G26+I26+K26+M26+O26</f>
        <v>39.95</v>
      </c>
      <c r="Q26" s="24">
        <v>10.0</v>
      </c>
    </row>
    <row r="27">
      <c r="A27" s="22" t="s">
        <v>54</v>
      </c>
      <c r="B27" s="23">
        <v>7.0</v>
      </c>
      <c r="C27" s="33">
        <f>(C16*67)/100</f>
        <v>10.05</v>
      </c>
      <c r="D27" s="37"/>
      <c r="E27" s="38"/>
      <c r="F27" s="23">
        <v>13.0</v>
      </c>
      <c r="G27" s="33">
        <f>(G16*49)/100</f>
        <v>9.8</v>
      </c>
      <c r="H27" s="23">
        <v>8.0</v>
      </c>
      <c r="I27" s="33">
        <v>9.6</v>
      </c>
      <c r="J27" s="23">
        <v>11.0</v>
      </c>
      <c r="K27" s="38">
        <v>8.25</v>
      </c>
      <c r="L27" s="23">
        <v>8.0</v>
      </c>
      <c r="M27" s="49">
        <v>9.6</v>
      </c>
      <c r="N27" s="37"/>
      <c r="O27" s="39"/>
      <c r="P27" s="25">
        <f t="shared" ref="P27:P28" si="2">C27+E27+G27+I27+M27+O27</f>
        <v>39.05</v>
      </c>
      <c r="Q27" s="24">
        <v>11.0</v>
      </c>
    </row>
    <row r="28">
      <c r="A28" s="22" t="s">
        <v>55</v>
      </c>
      <c r="B28" s="23">
        <v>10.0</v>
      </c>
      <c r="C28" s="33">
        <f>(C16*58)/100</f>
        <v>8.7</v>
      </c>
      <c r="D28" s="23">
        <v>9.0</v>
      </c>
      <c r="E28" s="50">
        <f>(E16*61)/100</f>
        <v>9.15</v>
      </c>
      <c r="F28" s="37"/>
      <c r="G28" s="38"/>
      <c r="H28" s="37"/>
      <c r="I28" s="39"/>
      <c r="J28" s="23">
        <v>13.0</v>
      </c>
      <c r="K28" s="24">
        <v>7.35</v>
      </c>
      <c r="L28" s="23">
        <v>7.0</v>
      </c>
      <c r="M28" s="49">
        <v>10.05</v>
      </c>
      <c r="N28" s="23">
        <v>10.0</v>
      </c>
      <c r="O28" s="33">
        <v>8.7</v>
      </c>
      <c r="P28" s="25">
        <f t="shared" si="2"/>
        <v>36.6</v>
      </c>
      <c r="Q28" s="24">
        <v>12.0</v>
      </c>
    </row>
    <row r="29">
      <c r="A29" s="22" t="s">
        <v>25</v>
      </c>
      <c r="B29" s="23"/>
      <c r="C29" s="38"/>
      <c r="D29" s="37"/>
      <c r="E29" s="38"/>
      <c r="F29" s="23"/>
      <c r="G29" s="35"/>
      <c r="H29" s="23"/>
      <c r="I29" s="39"/>
      <c r="J29" s="23">
        <v>7.0</v>
      </c>
      <c r="K29" s="38">
        <v>10.05</v>
      </c>
      <c r="L29" s="23">
        <v>2.0</v>
      </c>
      <c r="M29" s="52">
        <v>13.5</v>
      </c>
      <c r="N29" s="23">
        <v>3.0</v>
      </c>
      <c r="O29" s="24">
        <v>12.6</v>
      </c>
      <c r="P29" s="25">
        <f t="shared" ref="P29:P41" si="3">C29+E29+G29+I29+K29+M29+O29</f>
        <v>36.15</v>
      </c>
      <c r="Q29" s="24">
        <v>13.0</v>
      </c>
    </row>
    <row r="30">
      <c r="A30" s="22" t="s">
        <v>56</v>
      </c>
      <c r="B30" s="23"/>
      <c r="C30" s="38"/>
      <c r="D30" s="37"/>
      <c r="E30" s="38"/>
      <c r="F30" s="23">
        <v>4.0</v>
      </c>
      <c r="G30" s="35">
        <f>(G16*79)/100</f>
        <v>15.8</v>
      </c>
      <c r="H30" s="23">
        <v>2.0</v>
      </c>
      <c r="I30" s="24">
        <v>13.5</v>
      </c>
      <c r="J30" s="37"/>
      <c r="K30" s="38"/>
      <c r="L30" s="37"/>
      <c r="M30" s="39"/>
      <c r="N30" s="37"/>
      <c r="O30" s="39"/>
      <c r="P30" s="25">
        <f t="shared" si="3"/>
        <v>29.3</v>
      </c>
      <c r="Q30" s="24">
        <v>14.0</v>
      </c>
    </row>
    <row r="31">
      <c r="A31" s="22" t="s">
        <v>57</v>
      </c>
      <c r="B31" s="23">
        <v>2.0</v>
      </c>
      <c r="C31" s="38">
        <f>(C16*90)/100</f>
        <v>13.5</v>
      </c>
      <c r="D31" s="23">
        <v>1.0</v>
      </c>
      <c r="E31" s="45">
        <v>15.0</v>
      </c>
      <c r="F31" s="37"/>
      <c r="G31" s="38"/>
      <c r="H31" s="37"/>
      <c r="I31" s="39"/>
      <c r="J31" s="37"/>
      <c r="K31" s="38"/>
      <c r="L31" s="37"/>
      <c r="M31" s="39"/>
      <c r="N31" s="37"/>
      <c r="O31" s="39"/>
      <c r="P31" s="25">
        <f t="shared" si="3"/>
        <v>28.5</v>
      </c>
      <c r="Q31" s="24">
        <v>15.0</v>
      </c>
    </row>
    <row r="32">
      <c r="A32" s="22" t="s">
        <v>58</v>
      </c>
      <c r="B32" s="23"/>
      <c r="C32" s="38"/>
      <c r="D32" s="37"/>
      <c r="E32" s="38"/>
      <c r="F32" s="23">
        <v>1.0</v>
      </c>
      <c r="G32" s="38">
        <f>G16</f>
        <v>20</v>
      </c>
      <c r="H32" s="37"/>
      <c r="I32" s="39"/>
      <c r="J32" s="37"/>
      <c r="K32" s="38"/>
      <c r="L32" s="37"/>
      <c r="M32" s="42"/>
      <c r="N32" s="37"/>
      <c r="O32" s="39"/>
      <c r="P32" s="25">
        <f t="shared" si="3"/>
        <v>20</v>
      </c>
      <c r="Q32" s="24">
        <v>16.0</v>
      </c>
    </row>
    <row r="33">
      <c r="A33" s="22" t="s">
        <v>59</v>
      </c>
      <c r="B33" s="23"/>
      <c r="C33" s="38"/>
      <c r="D33" s="37"/>
      <c r="E33" s="38"/>
      <c r="F33" s="23"/>
      <c r="G33" s="35"/>
      <c r="H33" s="23"/>
      <c r="I33" s="39"/>
      <c r="J33" s="23">
        <v>12.0</v>
      </c>
      <c r="K33" s="38">
        <v>7.8</v>
      </c>
      <c r="L33" s="37"/>
      <c r="M33" s="48"/>
      <c r="N33" s="23">
        <v>4.0</v>
      </c>
      <c r="O33" s="24">
        <v>11.85</v>
      </c>
      <c r="P33" s="25">
        <f t="shared" si="3"/>
        <v>19.65</v>
      </c>
      <c r="Q33" s="24">
        <v>17.0</v>
      </c>
    </row>
    <row r="34">
      <c r="A34" s="22" t="s">
        <v>60</v>
      </c>
      <c r="B34" s="23"/>
      <c r="C34" s="38"/>
      <c r="D34" s="37"/>
      <c r="E34" s="38"/>
      <c r="F34" s="23"/>
      <c r="G34" s="35"/>
      <c r="H34" s="23"/>
      <c r="I34" s="39"/>
      <c r="J34" s="23">
        <v>10.0</v>
      </c>
      <c r="K34" s="38">
        <v>8.7</v>
      </c>
      <c r="L34" s="23">
        <v>11.0</v>
      </c>
      <c r="M34" s="48">
        <v>8.25</v>
      </c>
      <c r="N34" s="37"/>
      <c r="O34" s="39"/>
      <c r="P34" s="25">
        <f t="shared" si="3"/>
        <v>16.95</v>
      </c>
      <c r="Q34" s="24">
        <v>18.0</v>
      </c>
    </row>
    <row r="35">
      <c r="A35" s="22" t="s">
        <v>61</v>
      </c>
      <c r="B35" s="23"/>
      <c r="C35" s="38"/>
      <c r="D35" s="37"/>
      <c r="E35" s="38"/>
      <c r="F35" s="23"/>
      <c r="G35" s="35"/>
      <c r="H35" s="23"/>
      <c r="I35" s="39"/>
      <c r="J35" s="23">
        <v>15.0</v>
      </c>
      <c r="K35" s="38">
        <v>6.45</v>
      </c>
      <c r="L35" s="23">
        <v>12.0</v>
      </c>
      <c r="M35" s="48">
        <v>7.8</v>
      </c>
      <c r="N35" s="37"/>
      <c r="O35" s="39"/>
      <c r="P35" s="25">
        <f t="shared" si="3"/>
        <v>14.25</v>
      </c>
      <c r="Q35" s="24">
        <v>19.0</v>
      </c>
    </row>
    <row r="36">
      <c r="A36" s="22" t="s">
        <v>62</v>
      </c>
      <c r="B36" s="23"/>
      <c r="C36" s="38"/>
      <c r="D36" s="37"/>
      <c r="E36" s="38"/>
      <c r="F36" s="23"/>
      <c r="G36" s="35"/>
      <c r="H36" s="23"/>
      <c r="I36" s="39"/>
      <c r="J36" s="23">
        <v>16.0</v>
      </c>
      <c r="K36" s="38">
        <v>6.0</v>
      </c>
      <c r="L36" s="23">
        <v>14.0</v>
      </c>
      <c r="M36" s="48">
        <v>6.9</v>
      </c>
      <c r="N36" s="37"/>
      <c r="O36" s="39"/>
      <c r="P36" s="25">
        <f t="shared" si="3"/>
        <v>12.9</v>
      </c>
      <c r="Q36" s="24">
        <v>20.0</v>
      </c>
    </row>
    <row r="37">
      <c r="A37" s="22" t="s">
        <v>63</v>
      </c>
      <c r="B37" s="43"/>
      <c r="C37" s="38"/>
      <c r="D37" s="37"/>
      <c r="E37" s="38"/>
      <c r="F37" s="37"/>
      <c r="G37" s="38"/>
      <c r="H37" s="37"/>
      <c r="I37" s="39"/>
      <c r="J37" s="37"/>
      <c r="K37" s="38"/>
      <c r="L37" s="37"/>
      <c r="M37" s="39"/>
      <c r="N37" s="23">
        <v>11.0</v>
      </c>
      <c r="O37" s="24">
        <v>8.25</v>
      </c>
      <c r="P37" s="25">
        <f t="shared" si="3"/>
        <v>8.25</v>
      </c>
      <c r="Q37" s="24">
        <v>21.0</v>
      </c>
    </row>
    <row r="38">
      <c r="A38" s="22" t="s">
        <v>64</v>
      </c>
      <c r="B38" s="23">
        <v>12.0</v>
      </c>
      <c r="C38" s="38">
        <f>(C16*52)/100</f>
        <v>7.8</v>
      </c>
      <c r="D38" s="37"/>
      <c r="E38" s="38"/>
      <c r="F38" s="37"/>
      <c r="G38" s="38"/>
      <c r="H38" s="37"/>
      <c r="I38" s="39"/>
      <c r="J38" s="37"/>
      <c r="K38" s="38"/>
      <c r="L38" s="37"/>
      <c r="M38" s="39"/>
      <c r="N38" s="37"/>
      <c r="O38" s="39"/>
      <c r="P38" s="25">
        <f t="shared" si="3"/>
        <v>7.8</v>
      </c>
      <c r="Q38" s="24">
        <v>22.0</v>
      </c>
    </row>
    <row r="39">
      <c r="A39" s="22" t="s">
        <v>65</v>
      </c>
      <c r="B39" s="29">
        <v>13.0</v>
      </c>
      <c r="C39" s="38">
        <f>(C16*49)/100</f>
        <v>7.35</v>
      </c>
      <c r="D39" s="37"/>
      <c r="E39" s="38"/>
      <c r="F39" s="37"/>
      <c r="G39" s="38"/>
      <c r="H39" s="37"/>
      <c r="I39" s="39"/>
      <c r="J39" s="37"/>
      <c r="K39" s="38"/>
      <c r="L39" s="37"/>
      <c r="M39" s="39"/>
      <c r="N39" s="37"/>
      <c r="O39" s="39"/>
      <c r="P39" s="25">
        <f t="shared" si="3"/>
        <v>7.35</v>
      </c>
      <c r="Q39" s="24">
        <v>23.0</v>
      </c>
    </row>
    <row r="40">
      <c r="A40" s="22" t="s">
        <v>66</v>
      </c>
      <c r="B40" s="43"/>
      <c r="C40" s="38"/>
      <c r="D40" s="37"/>
      <c r="E40" s="38"/>
      <c r="F40" s="37"/>
      <c r="G40" s="38"/>
      <c r="H40" s="37"/>
      <c r="I40" s="39"/>
      <c r="J40" s="37"/>
      <c r="K40" s="38"/>
      <c r="L40" s="37"/>
      <c r="M40" s="39"/>
      <c r="N40" s="23">
        <v>14.0</v>
      </c>
      <c r="O40" s="24">
        <v>6.9</v>
      </c>
      <c r="P40" s="25">
        <f t="shared" si="3"/>
        <v>6.9</v>
      </c>
      <c r="Q40" s="24">
        <v>24.0</v>
      </c>
    </row>
    <row r="41">
      <c r="A41" s="22" t="s">
        <v>67</v>
      </c>
      <c r="B41" s="43"/>
      <c r="C41" s="38"/>
      <c r="D41" s="37"/>
      <c r="E41" s="38"/>
      <c r="F41" s="37"/>
      <c r="G41" s="38"/>
      <c r="H41" s="37"/>
      <c r="I41" s="39"/>
      <c r="J41" s="37"/>
      <c r="K41" s="38"/>
      <c r="L41" s="37"/>
      <c r="M41" s="39"/>
      <c r="N41" s="23">
        <v>15.0</v>
      </c>
      <c r="O41" s="24">
        <v>6.45</v>
      </c>
      <c r="P41" s="25">
        <f t="shared" si="3"/>
        <v>6.45</v>
      </c>
      <c r="Q41" s="24">
        <v>25.0</v>
      </c>
    </row>
  </sheetData>
  <mergeCells count="22">
    <mergeCell ref="L2:M4"/>
    <mergeCell ref="N2:O4"/>
    <mergeCell ref="P2:P4"/>
    <mergeCell ref="Q2:Q4"/>
    <mergeCell ref="A1:Q1"/>
    <mergeCell ref="B2:C4"/>
    <mergeCell ref="D2:E4"/>
    <mergeCell ref="F2:G4"/>
    <mergeCell ref="H2:I4"/>
    <mergeCell ref="J2:K4"/>
    <mergeCell ref="A12:Q12"/>
    <mergeCell ref="L13:M15"/>
    <mergeCell ref="N13:O15"/>
    <mergeCell ref="P13:P15"/>
    <mergeCell ref="Q13:Q15"/>
    <mergeCell ref="A2:A4"/>
    <mergeCell ref="A13:A15"/>
    <mergeCell ref="B13:C15"/>
    <mergeCell ref="D13:E15"/>
    <mergeCell ref="F13:G15"/>
    <mergeCell ref="H13:I15"/>
    <mergeCell ref="J13:K1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88"/>
    <col customWidth="1" min="2" max="15" width="7.75"/>
  </cols>
  <sheetData>
    <row r="1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>
      <c r="A2" s="4" t="s">
        <v>1</v>
      </c>
      <c r="B2" s="5" t="s">
        <v>13</v>
      </c>
      <c r="C2" s="3"/>
      <c r="D2" s="5" t="s">
        <v>14</v>
      </c>
      <c r="E2" s="3"/>
      <c r="F2" s="5" t="s">
        <v>2</v>
      </c>
      <c r="G2" s="3"/>
      <c r="H2" s="5" t="s">
        <v>15</v>
      </c>
      <c r="I2" s="3"/>
      <c r="J2" s="5" t="s">
        <v>16</v>
      </c>
      <c r="K2" s="3"/>
      <c r="L2" s="5" t="s">
        <v>17</v>
      </c>
      <c r="M2" s="3"/>
      <c r="N2" s="5" t="s">
        <v>18</v>
      </c>
      <c r="O2" s="3"/>
      <c r="P2" s="6" t="s">
        <v>3</v>
      </c>
      <c r="Q2" s="7" t="s">
        <v>4</v>
      </c>
      <c r="R2" s="8"/>
    </row>
    <row r="3">
      <c r="A3" s="9"/>
      <c r="B3" s="9"/>
      <c r="C3" s="10"/>
      <c r="D3" s="9"/>
      <c r="E3" s="10"/>
      <c r="F3" s="9"/>
      <c r="G3" s="10"/>
      <c r="H3" s="9"/>
      <c r="I3" s="10"/>
      <c r="J3" s="9"/>
      <c r="K3" s="10"/>
      <c r="L3" s="9"/>
      <c r="M3" s="10"/>
      <c r="N3" s="9"/>
      <c r="O3" s="10"/>
      <c r="P3" s="11"/>
      <c r="Q3" s="12"/>
      <c r="R3" s="8"/>
    </row>
    <row r="4">
      <c r="A4" s="13"/>
      <c r="B4" s="13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  <c r="P4" s="15"/>
      <c r="Q4" s="16"/>
      <c r="R4" s="8"/>
    </row>
    <row r="5">
      <c r="A5" s="17" t="s">
        <v>5</v>
      </c>
      <c r="B5" s="18" t="s">
        <v>6</v>
      </c>
      <c r="C5" s="30">
        <v>15.0</v>
      </c>
      <c r="D5" s="18" t="s">
        <v>6</v>
      </c>
      <c r="E5" s="30">
        <v>15.0</v>
      </c>
      <c r="F5" s="18" t="s">
        <v>6</v>
      </c>
      <c r="G5" s="19">
        <v>20.0</v>
      </c>
      <c r="H5" s="18" t="s">
        <v>6</v>
      </c>
      <c r="I5" s="19">
        <v>15.0</v>
      </c>
      <c r="J5" s="18" t="s">
        <v>6</v>
      </c>
      <c r="K5" s="19">
        <v>15.0</v>
      </c>
      <c r="L5" s="18" t="s">
        <v>6</v>
      </c>
      <c r="M5" s="19">
        <v>15.0</v>
      </c>
      <c r="N5" s="18" t="s">
        <v>6</v>
      </c>
      <c r="O5" s="19">
        <v>15.0</v>
      </c>
      <c r="P5" s="20"/>
      <c r="Q5" s="21"/>
    </row>
    <row r="6">
      <c r="A6" s="28" t="s">
        <v>69</v>
      </c>
      <c r="B6" s="29">
        <v>1.0</v>
      </c>
      <c r="C6" s="31">
        <v>15.0</v>
      </c>
      <c r="D6" s="29">
        <v>1.0</v>
      </c>
      <c r="E6" s="31">
        <v>15.0</v>
      </c>
      <c r="F6" s="29">
        <v>1.0</v>
      </c>
      <c r="G6" s="32">
        <v>20.0</v>
      </c>
      <c r="H6" s="29">
        <v>1.0</v>
      </c>
      <c r="I6" s="32">
        <v>15.0</v>
      </c>
      <c r="J6" s="29">
        <v>3.0</v>
      </c>
      <c r="K6" s="35">
        <v>12.6</v>
      </c>
      <c r="L6" s="29">
        <v>1.0</v>
      </c>
      <c r="M6" s="35">
        <v>15.0</v>
      </c>
      <c r="N6" s="29">
        <v>1.0</v>
      </c>
      <c r="O6" s="35">
        <v>15.0</v>
      </c>
      <c r="P6" s="25">
        <f>C6+E6+G6+I6</f>
        <v>65</v>
      </c>
      <c r="Q6" s="26">
        <v>1.0</v>
      </c>
    </row>
    <row r="7">
      <c r="A7" s="22" t="s">
        <v>70</v>
      </c>
      <c r="B7" s="23">
        <v>2.0</v>
      </c>
      <c r="C7" s="33">
        <f>(C5*90)/100</f>
        <v>13.5</v>
      </c>
      <c r="D7" s="23">
        <v>2.0</v>
      </c>
      <c r="E7" s="33">
        <f>(E5*90)/100</f>
        <v>13.5</v>
      </c>
      <c r="F7" s="23">
        <v>3.0</v>
      </c>
      <c r="G7" s="33">
        <f>(G5*84)/100</f>
        <v>16.8</v>
      </c>
      <c r="H7" s="23">
        <v>3.0</v>
      </c>
      <c r="I7" s="24">
        <v>12.6</v>
      </c>
      <c r="J7" s="23">
        <v>1.0</v>
      </c>
      <c r="K7" s="33">
        <v>15.0</v>
      </c>
      <c r="L7" s="23">
        <v>3.0</v>
      </c>
      <c r="M7" s="24">
        <v>12.6</v>
      </c>
      <c r="N7" s="37"/>
      <c r="O7" s="39"/>
      <c r="P7" s="25">
        <f>C7+E7+G7+K7</f>
        <v>58.8</v>
      </c>
      <c r="Q7" s="24">
        <v>2.0</v>
      </c>
    </row>
    <row r="8">
      <c r="A8" s="22" t="s">
        <v>71</v>
      </c>
      <c r="B8" s="23">
        <v>6.0</v>
      </c>
      <c r="C8" s="38">
        <f>(C5*71)/100</f>
        <v>10.65</v>
      </c>
      <c r="D8" s="23">
        <v>4.0</v>
      </c>
      <c r="E8" s="38">
        <f>(E5*79)/100</f>
        <v>11.85</v>
      </c>
      <c r="F8" s="23">
        <v>2.0</v>
      </c>
      <c r="G8" s="32">
        <f>(G5*90)/100</f>
        <v>18</v>
      </c>
      <c r="H8" s="23">
        <v>2.0</v>
      </c>
      <c r="I8" s="33">
        <v>13.5</v>
      </c>
      <c r="J8" s="23">
        <v>2.0</v>
      </c>
      <c r="K8" s="33">
        <v>13.5</v>
      </c>
      <c r="L8" s="23">
        <v>2.0</v>
      </c>
      <c r="M8" s="33">
        <v>13.5</v>
      </c>
      <c r="N8" s="23">
        <v>2.0</v>
      </c>
      <c r="O8" s="24">
        <v>13.5</v>
      </c>
      <c r="P8" s="25">
        <f>G8+I8+K8+M8</f>
        <v>58.5</v>
      </c>
      <c r="Q8" s="24">
        <v>3.0</v>
      </c>
    </row>
    <row r="9">
      <c r="A9" s="22" t="s">
        <v>72</v>
      </c>
      <c r="B9" s="23">
        <v>3.0</v>
      </c>
      <c r="C9" s="33">
        <f>(C5*84)/100</f>
        <v>12.6</v>
      </c>
      <c r="D9" s="23">
        <v>5.0</v>
      </c>
      <c r="E9" s="38">
        <f>(E5*75)/100</f>
        <v>11.25</v>
      </c>
      <c r="F9" s="23">
        <v>4.0</v>
      </c>
      <c r="G9" s="33">
        <f>(G5*79)/100</f>
        <v>15.8</v>
      </c>
      <c r="H9" s="23">
        <v>4.0</v>
      </c>
      <c r="I9" s="33">
        <v>11.85</v>
      </c>
      <c r="J9" s="23">
        <v>7.0</v>
      </c>
      <c r="K9" s="38">
        <v>10.05</v>
      </c>
      <c r="L9" s="23">
        <v>5.0</v>
      </c>
      <c r="M9" s="24">
        <v>11.25</v>
      </c>
      <c r="N9" s="23">
        <v>3.0</v>
      </c>
      <c r="O9" s="33">
        <v>12.6</v>
      </c>
      <c r="P9" s="25">
        <f>C9+G9+I9+O9</f>
        <v>52.85</v>
      </c>
      <c r="Q9" s="26">
        <v>4.0</v>
      </c>
    </row>
    <row r="10">
      <c r="A10" s="22" t="s">
        <v>73</v>
      </c>
      <c r="B10" s="23">
        <v>4.0</v>
      </c>
      <c r="C10" s="33">
        <f>(C5*79)/100</f>
        <v>11.85</v>
      </c>
      <c r="D10" s="23">
        <v>6.0</v>
      </c>
      <c r="E10" s="24">
        <f>(E5*71)/100</f>
        <v>10.65</v>
      </c>
      <c r="F10" s="23">
        <v>6.0</v>
      </c>
      <c r="G10" s="32">
        <f>(G5*71)/100</f>
        <v>14.2</v>
      </c>
      <c r="H10" s="23">
        <v>6.0</v>
      </c>
      <c r="I10" s="33">
        <v>10.65</v>
      </c>
      <c r="J10" s="37"/>
      <c r="K10" s="38"/>
      <c r="L10" s="37"/>
      <c r="M10" s="39"/>
      <c r="N10" s="23">
        <v>4.0</v>
      </c>
      <c r="O10" s="33">
        <v>11.85</v>
      </c>
      <c r="P10" s="25">
        <f>C10+G10+I10+K10+M10+O10</f>
        <v>48.55</v>
      </c>
      <c r="Q10" s="24">
        <v>5.0</v>
      </c>
    </row>
    <row r="11">
      <c r="A11" s="28" t="s">
        <v>74</v>
      </c>
      <c r="B11" s="40">
        <v>7.0</v>
      </c>
      <c r="C11" s="35">
        <f>(C5*67)/100</f>
        <v>10.05</v>
      </c>
      <c r="D11" s="40">
        <v>7.0</v>
      </c>
      <c r="E11" s="32">
        <f>(E5*67)/100</f>
        <v>10.05</v>
      </c>
      <c r="F11" s="40">
        <v>9.0</v>
      </c>
      <c r="G11" s="53">
        <f>(G5*61)/100</f>
        <v>12.2</v>
      </c>
      <c r="H11" s="40">
        <v>8.0</v>
      </c>
      <c r="I11" s="26">
        <v>9.6</v>
      </c>
      <c r="J11" s="40">
        <v>6.0</v>
      </c>
      <c r="K11" s="32">
        <v>10.65</v>
      </c>
      <c r="L11" s="40">
        <v>6.0</v>
      </c>
      <c r="M11" s="32">
        <v>10.65</v>
      </c>
      <c r="N11" s="41"/>
      <c r="O11" s="42"/>
      <c r="P11" s="25">
        <f>E11+G11+K11+M11+O11</f>
        <v>43.55</v>
      </c>
      <c r="Q11" s="24">
        <v>6.0</v>
      </c>
    </row>
    <row r="12">
      <c r="A12" s="54" t="s">
        <v>75</v>
      </c>
      <c r="B12" s="55"/>
      <c r="C12" s="51"/>
      <c r="D12" s="55"/>
      <c r="E12" s="51"/>
      <c r="F12" s="55">
        <v>8.0</v>
      </c>
      <c r="G12" s="56">
        <f>(G5*64)/100</f>
        <v>12.8</v>
      </c>
      <c r="H12" s="55">
        <v>9.0</v>
      </c>
      <c r="I12" s="50">
        <v>9.15</v>
      </c>
      <c r="J12" s="55">
        <v>5.0</v>
      </c>
      <c r="K12" s="50">
        <v>11.25</v>
      </c>
      <c r="L12" s="55">
        <v>7.0</v>
      </c>
      <c r="M12" s="50">
        <v>10.05</v>
      </c>
      <c r="N12" s="57"/>
      <c r="O12" s="58"/>
      <c r="P12" s="59">
        <f>E12+G12+I12+K12+M12+O12</f>
        <v>43.25</v>
      </c>
      <c r="Q12" s="26">
        <v>7.0</v>
      </c>
    </row>
    <row r="13">
      <c r="A13" s="28" t="s">
        <v>76</v>
      </c>
      <c r="B13" s="40">
        <v>8.0</v>
      </c>
      <c r="C13" s="32">
        <f>(C5*64)/100</f>
        <v>9.6</v>
      </c>
      <c r="D13" s="40">
        <v>8.0</v>
      </c>
      <c r="E13" s="32">
        <f>(E5*64)/100</f>
        <v>9.6</v>
      </c>
      <c r="F13" s="40">
        <v>7.0</v>
      </c>
      <c r="G13" s="32">
        <f>(G5*67)/100</f>
        <v>13.4</v>
      </c>
      <c r="H13" s="40">
        <v>7.0</v>
      </c>
      <c r="I13" s="32">
        <v>10.05</v>
      </c>
      <c r="J13" s="40" t="s">
        <v>28</v>
      </c>
      <c r="K13" s="35"/>
      <c r="L13" s="40" t="s">
        <v>28</v>
      </c>
      <c r="M13" s="42"/>
      <c r="N13" s="41"/>
      <c r="O13" s="42"/>
      <c r="P13" s="25">
        <f>E13+G13+I13+K13+M13+O13+C13</f>
        <v>42.65</v>
      </c>
      <c r="Q13" s="24">
        <v>8.0</v>
      </c>
      <c r="R13" s="46"/>
    </row>
    <row r="14">
      <c r="A14" s="22" t="s">
        <v>77</v>
      </c>
      <c r="B14" s="23"/>
      <c r="C14" s="38"/>
      <c r="D14" s="23"/>
      <c r="E14" s="38"/>
      <c r="F14" s="23">
        <v>5.0</v>
      </c>
      <c r="G14" s="38">
        <f>(G5*75)/100</f>
        <v>15</v>
      </c>
      <c r="H14" s="23">
        <v>5.0</v>
      </c>
      <c r="I14" s="24">
        <v>11.25</v>
      </c>
      <c r="J14" s="37"/>
      <c r="K14" s="38"/>
      <c r="L14" s="37"/>
      <c r="M14" s="39"/>
      <c r="N14" s="37"/>
      <c r="O14" s="39"/>
      <c r="P14" s="25">
        <f>E14+G14+I14+K14+M14+O14</f>
        <v>26.25</v>
      </c>
      <c r="Q14" s="24">
        <v>9.0</v>
      </c>
    </row>
    <row r="15">
      <c r="A15" s="22" t="s">
        <v>78</v>
      </c>
      <c r="B15" s="23">
        <v>5.0</v>
      </c>
      <c r="C15" s="38">
        <f>(C5*75)/100</f>
        <v>11.25</v>
      </c>
      <c r="D15" s="23">
        <v>3.0</v>
      </c>
      <c r="E15" s="38">
        <f>(E5*84)/100</f>
        <v>12.6</v>
      </c>
      <c r="F15" s="37"/>
      <c r="G15" s="38"/>
      <c r="H15" s="37"/>
      <c r="I15" s="39"/>
      <c r="J15" s="37"/>
      <c r="K15" s="38"/>
      <c r="L15" s="37"/>
      <c r="M15" s="39"/>
      <c r="N15" s="37"/>
      <c r="O15" s="39"/>
      <c r="P15" s="25">
        <f>C15+E15+G15+I15+K15+M15+O15</f>
        <v>23.85</v>
      </c>
      <c r="Q15" s="26">
        <v>10.0</v>
      </c>
    </row>
    <row r="16">
      <c r="A16" s="22" t="s">
        <v>79</v>
      </c>
      <c r="B16" s="23"/>
      <c r="C16" s="38"/>
      <c r="D16" s="23"/>
      <c r="E16" s="38"/>
      <c r="F16" s="23"/>
      <c r="G16" s="38"/>
      <c r="H16" s="23"/>
      <c r="I16" s="39"/>
      <c r="J16" s="23">
        <v>4.0</v>
      </c>
      <c r="K16" s="38">
        <v>11.85</v>
      </c>
      <c r="L16" s="23">
        <v>4.0</v>
      </c>
      <c r="M16" s="24">
        <v>11.85</v>
      </c>
      <c r="N16" s="37"/>
      <c r="O16" s="39"/>
      <c r="P16" s="25">
        <f>E16+G16+I16+K16+M16+O16</f>
        <v>23.7</v>
      </c>
      <c r="Q16" s="24">
        <v>11.0</v>
      </c>
    </row>
    <row r="17">
      <c r="A17" s="27" t="s">
        <v>80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"/>
    </row>
    <row r="18">
      <c r="A18" s="4" t="s">
        <v>1</v>
      </c>
      <c r="B18" s="5" t="s">
        <v>13</v>
      </c>
      <c r="C18" s="3"/>
      <c r="D18" s="5" t="s">
        <v>14</v>
      </c>
      <c r="E18" s="3"/>
      <c r="F18" s="5" t="s">
        <v>2</v>
      </c>
      <c r="G18" s="3"/>
      <c r="H18" s="5" t="s">
        <v>15</v>
      </c>
      <c r="I18" s="3"/>
      <c r="J18" s="5" t="s">
        <v>16</v>
      </c>
      <c r="K18" s="3"/>
      <c r="L18" s="5" t="s">
        <v>17</v>
      </c>
      <c r="M18" s="3"/>
      <c r="N18" s="5" t="s">
        <v>18</v>
      </c>
      <c r="O18" s="3"/>
      <c r="P18" s="6" t="s">
        <v>3</v>
      </c>
      <c r="Q18" s="7" t="s">
        <v>4</v>
      </c>
    </row>
    <row r="19">
      <c r="A19" s="9"/>
      <c r="B19" s="9"/>
      <c r="C19" s="10"/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11"/>
      <c r="Q19" s="12"/>
    </row>
    <row r="20">
      <c r="A20" s="13"/>
      <c r="B20" s="13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3"/>
      <c r="O20" s="14"/>
      <c r="P20" s="15"/>
      <c r="Q20" s="16"/>
    </row>
    <row r="21">
      <c r="A21" s="17" t="s">
        <v>5</v>
      </c>
      <c r="B21" s="18" t="s">
        <v>6</v>
      </c>
      <c r="C21" s="30">
        <v>15.0</v>
      </c>
      <c r="D21" s="18" t="s">
        <v>6</v>
      </c>
      <c r="E21" s="30">
        <v>15.0</v>
      </c>
      <c r="F21" s="18" t="s">
        <v>6</v>
      </c>
      <c r="G21" s="19">
        <v>20.0</v>
      </c>
      <c r="H21" s="18" t="s">
        <v>6</v>
      </c>
      <c r="I21" s="19">
        <v>15.0</v>
      </c>
      <c r="J21" s="18" t="s">
        <v>6</v>
      </c>
      <c r="K21" s="19">
        <v>15.0</v>
      </c>
      <c r="L21" s="18" t="s">
        <v>6</v>
      </c>
      <c r="M21" s="19">
        <v>15.0</v>
      </c>
      <c r="N21" s="18" t="s">
        <v>6</v>
      </c>
      <c r="O21" s="19">
        <v>15.0</v>
      </c>
      <c r="P21" s="20"/>
      <c r="Q21" s="21"/>
    </row>
    <row r="22">
      <c r="A22" s="28" t="s">
        <v>81</v>
      </c>
      <c r="B22" s="29">
        <v>1.0</v>
      </c>
      <c r="C22" s="31">
        <v>15.0</v>
      </c>
      <c r="D22" s="29">
        <v>2.0</v>
      </c>
      <c r="E22" s="53">
        <f>(E21*90)/100</f>
        <v>13.5</v>
      </c>
      <c r="F22" s="29">
        <v>1.0</v>
      </c>
      <c r="G22" s="60">
        <v>20.0</v>
      </c>
      <c r="H22" s="29">
        <v>1.0</v>
      </c>
      <c r="I22" s="47">
        <v>15.0</v>
      </c>
      <c r="J22" s="29">
        <v>4.0</v>
      </c>
      <c r="K22" s="52">
        <f>(K21*79)/100</f>
        <v>11.85</v>
      </c>
      <c r="L22" s="29" t="s">
        <v>28</v>
      </c>
      <c r="M22" s="48"/>
      <c r="N22" s="29">
        <v>2.0</v>
      </c>
      <c r="O22" s="35">
        <v>13.5</v>
      </c>
      <c r="P22" s="25">
        <f>C22+E22+G22+I22</f>
        <v>63.5</v>
      </c>
      <c r="Q22" s="26">
        <v>1.0</v>
      </c>
    </row>
    <row r="23">
      <c r="A23" s="22" t="s">
        <v>82</v>
      </c>
      <c r="B23" s="23">
        <v>2.0</v>
      </c>
      <c r="C23" s="33">
        <f>(C21*90)/100</f>
        <v>13.5</v>
      </c>
      <c r="D23" s="23">
        <v>1.0</v>
      </c>
      <c r="E23" s="47">
        <v>15.0</v>
      </c>
      <c r="F23" s="23">
        <v>2.0</v>
      </c>
      <c r="G23" s="53">
        <f>(G21*90)/100</f>
        <v>18</v>
      </c>
      <c r="H23" s="23">
        <v>13.0</v>
      </c>
      <c r="I23" s="48">
        <f>(I21*49)/100</f>
        <v>7.35</v>
      </c>
      <c r="J23" s="23">
        <v>1.0</v>
      </c>
      <c r="K23" s="47">
        <v>15.0</v>
      </c>
      <c r="L23" s="23">
        <v>3.0</v>
      </c>
      <c r="M23" s="48">
        <f>(M21*84)/100</f>
        <v>12.6</v>
      </c>
      <c r="N23" s="23">
        <v>3.0</v>
      </c>
      <c r="O23" s="24">
        <v>12.6</v>
      </c>
      <c r="P23" s="25">
        <f>C23+E23+G23+K23</f>
        <v>61.5</v>
      </c>
      <c r="Q23" s="24">
        <v>2.0</v>
      </c>
    </row>
    <row r="24">
      <c r="A24" s="22" t="s">
        <v>83</v>
      </c>
      <c r="B24" s="23">
        <v>3.0</v>
      </c>
      <c r="C24" s="38">
        <f>(C21*84)/100</f>
        <v>12.6</v>
      </c>
      <c r="D24" s="23">
        <v>3.0</v>
      </c>
      <c r="E24" s="61">
        <f>(E21*84)/100</f>
        <v>12.6</v>
      </c>
      <c r="F24" s="23">
        <v>4.0</v>
      </c>
      <c r="G24" s="53">
        <f>(G21*79)/100</f>
        <v>15.8</v>
      </c>
      <c r="H24" s="23">
        <v>2.0</v>
      </c>
      <c r="I24" s="53">
        <f>(I21*90)/100</f>
        <v>13.5</v>
      </c>
      <c r="J24" s="23">
        <v>5.0</v>
      </c>
      <c r="K24" s="52">
        <f>(K21*75)/100</f>
        <v>11.25</v>
      </c>
      <c r="L24" s="23">
        <v>1.0</v>
      </c>
      <c r="M24" s="62">
        <v>15.0</v>
      </c>
      <c r="N24" s="23">
        <v>1.0</v>
      </c>
      <c r="O24" s="33">
        <v>15.0</v>
      </c>
      <c r="P24" s="25">
        <f>G24+I24+M24+O24</f>
        <v>59.3</v>
      </c>
      <c r="Q24" s="24">
        <v>3.0</v>
      </c>
    </row>
    <row r="25">
      <c r="A25" s="22" t="s">
        <v>84</v>
      </c>
      <c r="B25" s="29">
        <v>4.0</v>
      </c>
      <c r="C25" s="33">
        <f>(C21*79)/100</f>
        <v>11.85</v>
      </c>
      <c r="D25" s="23">
        <v>5.0</v>
      </c>
      <c r="E25" s="52">
        <f>(E21*75)/100</f>
        <v>11.25</v>
      </c>
      <c r="F25" s="23">
        <v>3.0</v>
      </c>
      <c r="G25" s="53">
        <f>(G21*84)/100</f>
        <v>16.8</v>
      </c>
      <c r="H25" s="23">
        <v>5.0</v>
      </c>
      <c r="I25" s="48">
        <f>(I21*75)/100</f>
        <v>11.25</v>
      </c>
      <c r="J25" s="23">
        <v>2.0</v>
      </c>
      <c r="K25" s="53">
        <f>(K21*90)/100</f>
        <v>13.5</v>
      </c>
      <c r="L25" s="23">
        <v>2.0</v>
      </c>
      <c r="M25" s="49">
        <f>(M21*90)/100</f>
        <v>13.5</v>
      </c>
      <c r="N25" s="23">
        <v>5.0</v>
      </c>
      <c r="O25" s="24">
        <v>11.25</v>
      </c>
      <c r="P25" s="25">
        <f>C25+G25+K25+M25</f>
        <v>55.65</v>
      </c>
      <c r="Q25" s="26">
        <v>4.0</v>
      </c>
    </row>
    <row r="26">
      <c r="A26" s="22" t="s">
        <v>85</v>
      </c>
      <c r="B26" s="29">
        <v>7.0</v>
      </c>
      <c r="C26" s="38">
        <f>(C21*67)/100</f>
        <v>10.05</v>
      </c>
      <c r="D26" s="23">
        <v>6.0</v>
      </c>
      <c r="E26" s="52">
        <f>(E21*71)/100</f>
        <v>10.65</v>
      </c>
      <c r="F26" s="23">
        <v>8.0</v>
      </c>
      <c r="G26" s="53">
        <f>(G21*64)/100</f>
        <v>12.8</v>
      </c>
      <c r="H26" s="23">
        <v>3.0</v>
      </c>
      <c r="I26" s="49">
        <f>(I21*84)/100</f>
        <v>12.6</v>
      </c>
      <c r="J26" s="23">
        <v>3.0</v>
      </c>
      <c r="K26" s="53">
        <f>(K21*84)/100</f>
        <v>12.6</v>
      </c>
      <c r="L26" s="23">
        <v>4.0</v>
      </c>
      <c r="M26" s="49">
        <f>(M21*79)/100</f>
        <v>11.85</v>
      </c>
      <c r="N26" s="23">
        <v>4.0</v>
      </c>
      <c r="O26" s="24">
        <v>11.85</v>
      </c>
      <c r="P26" s="25">
        <f>G26+I26+K26+M26</f>
        <v>49.85</v>
      </c>
      <c r="Q26" s="24">
        <v>5.0</v>
      </c>
    </row>
    <row r="27">
      <c r="A27" s="22" t="s">
        <v>86</v>
      </c>
      <c r="B27" s="23">
        <v>6.0</v>
      </c>
      <c r="C27" s="33">
        <f>(C21*71)/100</f>
        <v>10.65</v>
      </c>
      <c r="D27" s="23">
        <v>8.0</v>
      </c>
      <c r="E27" s="52">
        <f>(E21*64)/100</f>
        <v>9.6</v>
      </c>
      <c r="F27" s="23">
        <v>5.0</v>
      </c>
      <c r="G27" s="53">
        <f>(G21*75)/100</f>
        <v>15</v>
      </c>
      <c r="H27" s="23">
        <v>6.0</v>
      </c>
      <c r="I27" s="49">
        <f>(I21*71)/100</f>
        <v>10.65</v>
      </c>
      <c r="J27" s="23">
        <v>17.0</v>
      </c>
      <c r="K27" s="52">
        <f>(K21*37)/100</f>
        <v>5.55</v>
      </c>
      <c r="L27" s="23">
        <v>7.0</v>
      </c>
      <c r="M27" s="49">
        <f>(M21*67)/100</f>
        <v>10.05</v>
      </c>
      <c r="N27" s="23">
        <v>8.0</v>
      </c>
      <c r="O27" s="24">
        <v>9.6</v>
      </c>
      <c r="P27" s="25">
        <f>C27+G27+I27+M27</f>
        <v>46.35</v>
      </c>
      <c r="Q27" s="24">
        <v>6.0</v>
      </c>
    </row>
    <row r="28">
      <c r="A28" s="22" t="s">
        <v>87</v>
      </c>
      <c r="B28" s="23">
        <v>5.0</v>
      </c>
      <c r="C28" s="32">
        <f>(C21*75)/100</f>
        <v>11.25</v>
      </c>
      <c r="D28" s="23">
        <v>7.0</v>
      </c>
      <c r="E28" s="61">
        <f>(E21*67)/100</f>
        <v>10.05</v>
      </c>
      <c r="F28" s="23">
        <v>10.0</v>
      </c>
      <c r="G28" s="53">
        <f>(G21*58)/100</f>
        <v>11.6</v>
      </c>
      <c r="H28" s="23">
        <v>4.0</v>
      </c>
      <c r="I28" s="49">
        <f>(I21*79)/100</f>
        <v>11.85</v>
      </c>
      <c r="J28" s="23">
        <v>10.0</v>
      </c>
      <c r="K28" s="52">
        <f>(K21*58)/100</f>
        <v>8.7</v>
      </c>
      <c r="L28" s="23">
        <v>14.0</v>
      </c>
      <c r="M28" s="48">
        <f>(M21*46)/100</f>
        <v>6.9</v>
      </c>
      <c r="N28" s="23">
        <v>6.0</v>
      </c>
      <c r="O28" s="33">
        <v>10.65</v>
      </c>
      <c r="P28" s="25">
        <f>C28+G28+I28+O28</f>
        <v>45.35</v>
      </c>
      <c r="Q28" s="26">
        <v>7.0</v>
      </c>
    </row>
    <row r="29">
      <c r="A29" s="22" t="s">
        <v>88</v>
      </c>
      <c r="B29" s="23">
        <v>8.0</v>
      </c>
      <c r="C29" s="32">
        <f>(C21*64)/100</f>
        <v>9.6</v>
      </c>
      <c r="D29" s="23">
        <v>4.0</v>
      </c>
      <c r="E29" s="53">
        <f>(E21*79)/100</f>
        <v>11.85</v>
      </c>
      <c r="F29" s="23">
        <v>16.0</v>
      </c>
      <c r="G29" s="52">
        <f>(G21*40)/100</f>
        <v>8</v>
      </c>
      <c r="H29" s="23">
        <v>18.0</v>
      </c>
      <c r="I29" s="48">
        <f>(I21*34)/100</f>
        <v>5.1</v>
      </c>
      <c r="J29" s="23">
        <v>7.0</v>
      </c>
      <c r="K29" s="53">
        <f>(K21*67)/100</f>
        <v>10.05</v>
      </c>
      <c r="L29" s="23">
        <v>8.0</v>
      </c>
      <c r="M29" s="63">
        <f>(M21*64)/100</f>
        <v>9.6</v>
      </c>
      <c r="N29" s="23">
        <v>7.0</v>
      </c>
      <c r="O29" s="33">
        <v>10.05</v>
      </c>
      <c r="P29" s="25">
        <f>C29+E29+K29+O29</f>
        <v>41.55</v>
      </c>
      <c r="Q29" s="24">
        <v>8.0</v>
      </c>
    </row>
    <row r="30">
      <c r="A30" s="22" t="s">
        <v>89</v>
      </c>
      <c r="B30" s="23">
        <v>13.0</v>
      </c>
      <c r="C30" s="38">
        <f>(C21*49)/100</f>
        <v>7.35</v>
      </c>
      <c r="D30" s="23">
        <v>13.0</v>
      </c>
      <c r="E30" s="52">
        <f>(E21*49)/100</f>
        <v>7.35</v>
      </c>
      <c r="F30" s="23">
        <v>6.0</v>
      </c>
      <c r="G30" s="53">
        <f>(G21*71)/100</f>
        <v>14.2</v>
      </c>
      <c r="H30" s="23">
        <v>7.0</v>
      </c>
      <c r="I30" s="49">
        <f>(I21*67)/100</f>
        <v>10.05</v>
      </c>
      <c r="J30" s="23">
        <v>8.0</v>
      </c>
      <c r="K30" s="53">
        <f>(K21*64)/100</f>
        <v>9.6</v>
      </c>
      <c r="L30" s="23">
        <v>13.0</v>
      </c>
      <c r="M30" s="49">
        <f>(M21*49)/100</f>
        <v>7.35</v>
      </c>
      <c r="N30" s="23">
        <v>13.0</v>
      </c>
      <c r="O30" s="24">
        <v>7.35</v>
      </c>
      <c r="P30" s="25">
        <f>G30+I30+K30+M30</f>
        <v>41.2</v>
      </c>
      <c r="Q30" s="24">
        <v>9.0</v>
      </c>
    </row>
    <row r="31">
      <c r="A31" s="22" t="s">
        <v>90</v>
      </c>
      <c r="B31" s="23"/>
      <c r="C31" s="35"/>
      <c r="D31" s="37"/>
      <c r="E31" s="35"/>
      <c r="F31" s="23">
        <v>9.0</v>
      </c>
      <c r="G31" s="53">
        <f>(G21*61)/100</f>
        <v>12.2</v>
      </c>
      <c r="H31" s="23">
        <v>9.0</v>
      </c>
      <c r="I31" s="49">
        <f>(I21*61)/100</f>
        <v>9.15</v>
      </c>
      <c r="J31" s="23">
        <v>13.0</v>
      </c>
      <c r="K31" s="53">
        <f>(K21*49)/100</f>
        <v>7.35</v>
      </c>
      <c r="L31" s="23">
        <v>6.0</v>
      </c>
      <c r="M31" s="49">
        <f>(M21*71)/100</f>
        <v>10.65</v>
      </c>
      <c r="N31" s="37"/>
      <c r="O31" s="39"/>
      <c r="P31" s="25">
        <f>C31+E31+G31+I31+K31+M31+O31</f>
        <v>39.35</v>
      </c>
      <c r="Q31" s="26">
        <v>10.0</v>
      </c>
    </row>
    <row r="32">
      <c r="A32" s="22" t="s">
        <v>91</v>
      </c>
      <c r="B32" s="29">
        <v>11.0</v>
      </c>
      <c r="C32" s="38">
        <f>(C21*55)/100</f>
        <v>8.25</v>
      </c>
      <c r="D32" s="23">
        <v>11.0</v>
      </c>
      <c r="E32" s="53">
        <f>(E21*55)/100</f>
        <v>8.25</v>
      </c>
      <c r="F32" s="23">
        <v>12.0</v>
      </c>
      <c r="G32" s="53">
        <f>(G21*52)/100</f>
        <v>10.4</v>
      </c>
      <c r="H32" s="23">
        <v>15.0</v>
      </c>
      <c r="I32" s="48">
        <f>(I21*43)/100</f>
        <v>6.45</v>
      </c>
      <c r="J32" s="23">
        <v>11.0</v>
      </c>
      <c r="K32" s="53">
        <f>(K21*55)/100</f>
        <v>8.25</v>
      </c>
      <c r="L32" s="23">
        <v>5.0</v>
      </c>
      <c r="M32" s="49">
        <f>(M21*75)/100</f>
        <v>11.25</v>
      </c>
      <c r="N32" s="23">
        <v>14.0</v>
      </c>
      <c r="O32" s="24">
        <v>6.9</v>
      </c>
      <c r="P32" s="25">
        <f>E32+G32+K32+M32</f>
        <v>38.15</v>
      </c>
      <c r="Q32" s="24">
        <v>11.0</v>
      </c>
    </row>
    <row r="33">
      <c r="A33" s="22" t="s">
        <v>92</v>
      </c>
      <c r="B33" s="29">
        <v>10.0</v>
      </c>
      <c r="C33" s="33">
        <f>(C21*58)/100</f>
        <v>8.7</v>
      </c>
      <c r="D33" s="23">
        <v>10.0</v>
      </c>
      <c r="E33" s="53">
        <f>(E21*58)/100</f>
        <v>8.7</v>
      </c>
      <c r="F33" s="23">
        <v>15.0</v>
      </c>
      <c r="G33" s="52">
        <f>(G21*43)/100</f>
        <v>8.6</v>
      </c>
      <c r="H33" s="23">
        <v>14.0</v>
      </c>
      <c r="I33" s="48">
        <f>(I21*46)/100</f>
        <v>6.9</v>
      </c>
      <c r="J33" s="23">
        <v>6.0</v>
      </c>
      <c r="K33" s="53">
        <f>(K21*71)/100</f>
        <v>10.65</v>
      </c>
      <c r="L33" s="23">
        <v>9.0</v>
      </c>
      <c r="M33" s="49">
        <f>(M21*61)/100</f>
        <v>9.15</v>
      </c>
      <c r="N33" s="23">
        <v>15.0</v>
      </c>
      <c r="O33" s="24">
        <v>6.45</v>
      </c>
      <c r="P33" s="25">
        <f>C33+E33+K33+M33</f>
        <v>37.2</v>
      </c>
      <c r="Q33" s="24">
        <v>12.0</v>
      </c>
    </row>
    <row r="34">
      <c r="A34" s="22" t="s">
        <v>93</v>
      </c>
      <c r="B34" s="23">
        <v>9.0</v>
      </c>
      <c r="C34" s="32">
        <f>(C21*61)/100</f>
        <v>9.15</v>
      </c>
      <c r="D34" s="23">
        <v>9.0</v>
      </c>
      <c r="E34" s="53">
        <f>(E21*61)/100</f>
        <v>9.15</v>
      </c>
      <c r="F34" s="23">
        <v>13.0</v>
      </c>
      <c r="G34" s="53">
        <f>(G21*49)/100</f>
        <v>9.8</v>
      </c>
      <c r="H34" s="23">
        <v>11.0</v>
      </c>
      <c r="I34" s="49">
        <f>(I21*55)/100</f>
        <v>8.25</v>
      </c>
      <c r="J34" s="23">
        <v>18.0</v>
      </c>
      <c r="K34" s="52">
        <f>(K21*34)/100</f>
        <v>5.1</v>
      </c>
      <c r="L34" s="23">
        <v>17.0</v>
      </c>
      <c r="M34" s="48">
        <f>(M21*37)/100</f>
        <v>5.55</v>
      </c>
      <c r="N34" s="23">
        <v>11.0</v>
      </c>
      <c r="O34" s="24">
        <v>8.25</v>
      </c>
      <c r="P34" s="25">
        <f>C34+E34+G34+I34</f>
        <v>36.35</v>
      </c>
      <c r="Q34" s="26">
        <v>13.0</v>
      </c>
    </row>
    <row r="35">
      <c r="A35" s="22" t="s">
        <v>94</v>
      </c>
      <c r="B35" s="29">
        <v>14.0</v>
      </c>
      <c r="C35" s="64">
        <f>(C21*46)/100</f>
        <v>6.9</v>
      </c>
      <c r="D35" s="23">
        <v>14.0</v>
      </c>
      <c r="E35" s="52">
        <f>(E21*46)/100</f>
        <v>6.9</v>
      </c>
      <c r="F35" s="23">
        <v>14.0</v>
      </c>
      <c r="G35" s="53">
        <f>(G21*46)/100</f>
        <v>9.2</v>
      </c>
      <c r="H35" s="23">
        <v>10.0</v>
      </c>
      <c r="I35" s="49">
        <f>(I21*58)/100</f>
        <v>8.7</v>
      </c>
      <c r="J35" s="23">
        <v>9.0</v>
      </c>
      <c r="K35" s="53">
        <f>(K21*61)/100</f>
        <v>9.15</v>
      </c>
      <c r="L35" s="23">
        <v>10.0</v>
      </c>
      <c r="M35" s="49">
        <f>(M21*58)/100</f>
        <v>8.7</v>
      </c>
      <c r="N35" s="37"/>
      <c r="O35" s="39"/>
      <c r="P35" s="25">
        <f>G35+I35+K35+M35+O35</f>
        <v>35.75</v>
      </c>
      <c r="Q35" s="24">
        <v>14.0</v>
      </c>
    </row>
    <row r="36">
      <c r="A36" s="22" t="s">
        <v>95</v>
      </c>
      <c r="B36" s="23">
        <v>12.0</v>
      </c>
      <c r="C36" s="32">
        <f>(C21*52)/100</f>
        <v>7.8</v>
      </c>
      <c r="D36" s="23">
        <v>12.0</v>
      </c>
      <c r="E36" s="53">
        <f>(E21*52)/100</f>
        <v>7.8</v>
      </c>
      <c r="F36" s="23">
        <v>17.0</v>
      </c>
      <c r="G36" s="52">
        <f>(G21*37)/100</f>
        <v>7.4</v>
      </c>
      <c r="H36" s="23">
        <v>8.0</v>
      </c>
      <c r="I36" s="49">
        <f>(I21*64)/100</f>
        <v>9.6</v>
      </c>
      <c r="J36" s="23">
        <v>16.0</v>
      </c>
      <c r="K36" s="52">
        <f>(K21*40)/100</f>
        <v>6</v>
      </c>
      <c r="L36" s="23">
        <v>11.0</v>
      </c>
      <c r="M36" s="49">
        <f>(M21*55)/100</f>
        <v>8.25</v>
      </c>
      <c r="N36" s="23">
        <v>12.0</v>
      </c>
      <c r="O36" s="24">
        <v>7.8</v>
      </c>
      <c r="P36" s="25">
        <f>C36+E36+I36+M36</f>
        <v>33.45</v>
      </c>
      <c r="Q36" s="24">
        <v>15.0</v>
      </c>
    </row>
    <row r="37">
      <c r="A37" s="22" t="s">
        <v>96</v>
      </c>
      <c r="B37" s="23"/>
      <c r="C37" s="38"/>
      <c r="D37" s="37"/>
      <c r="E37" s="35"/>
      <c r="F37" s="23">
        <v>7.0</v>
      </c>
      <c r="G37" s="53">
        <f>(G21*67)/100</f>
        <v>13.4</v>
      </c>
      <c r="H37" s="23">
        <v>21.0</v>
      </c>
      <c r="I37" s="49">
        <f>(I21*26)/100</f>
        <v>3.9</v>
      </c>
      <c r="J37" s="23">
        <v>21.0</v>
      </c>
      <c r="K37" s="53">
        <f>(K21*26)/100</f>
        <v>3.9</v>
      </c>
      <c r="L37" s="23">
        <v>12.0</v>
      </c>
      <c r="M37" s="49">
        <f>(M21*52)/100</f>
        <v>7.8</v>
      </c>
      <c r="N37" s="37"/>
      <c r="O37" s="39"/>
      <c r="P37" s="25">
        <f>C37+E37+G37+I37+K37+M37+O37</f>
        <v>29</v>
      </c>
      <c r="Q37" s="26">
        <v>16.0</v>
      </c>
    </row>
    <row r="38">
      <c r="A38" s="22" t="s">
        <v>97</v>
      </c>
      <c r="B38" s="23">
        <v>17.0</v>
      </c>
      <c r="C38" s="61">
        <f>(C21*37)/100</f>
        <v>5.55</v>
      </c>
      <c r="D38" s="23">
        <v>15.0</v>
      </c>
      <c r="E38" s="53">
        <f>(E21*43)/100</f>
        <v>6.45</v>
      </c>
      <c r="F38" s="37"/>
      <c r="G38" s="35"/>
      <c r="H38" s="37"/>
      <c r="I38" s="42"/>
      <c r="J38" s="23">
        <v>14.0</v>
      </c>
      <c r="K38" s="53">
        <f>(K21*46)/100</f>
        <v>6.9</v>
      </c>
      <c r="L38" s="23">
        <v>15.0</v>
      </c>
      <c r="M38" s="49">
        <f>(M21*43)/100</f>
        <v>6.45</v>
      </c>
      <c r="N38" s="23">
        <v>9.0</v>
      </c>
      <c r="O38" s="33">
        <v>9.15</v>
      </c>
      <c r="P38" s="25">
        <f>E38+G38+I38+K38+M38+O38</f>
        <v>28.95</v>
      </c>
      <c r="Q38" s="24">
        <v>17.0</v>
      </c>
    </row>
    <row r="39">
      <c r="A39" s="22" t="s">
        <v>98</v>
      </c>
      <c r="B39" s="23">
        <v>16.0</v>
      </c>
      <c r="C39" s="52">
        <f>(C21*40)/100</f>
        <v>6</v>
      </c>
      <c r="D39" s="23">
        <v>18.0</v>
      </c>
      <c r="E39" s="52">
        <f>(E21*34)/100</f>
        <v>5.1</v>
      </c>
      <c r="F39" s="23">
        <v>18.0</v>
      </c>
      <c r="G39" s="53">
        <f>(G21*34)/100</f>
        <v>6.8</v>
      </c>
      <c r="H39" s="23">
        <v>16.0</v>
      </c>
      <c r="I39" s="49">
        <f>(I21*40)/100</f>
        <v>6</v>
      </c>
      <c r="J39" s="23">
        <v>15.0</v>
      </c>
      <c r="K39" s="53">
        <f>(K21*43)/100</f>
        <v>6.45</v>
      </c>
      <c r="L39" s="23">
        <v>16.0</v>
      </c>
      <c r="M39" s="63">
        <f>(M21*40)/100</f>
        <v>6</v>
      </c>
      <c r="N39" s="23">
        <v>10.0</v>
      </c>
      <c r="O39" s="33">
        <v>8.7</v>
      </c>
      <c r="P39" s="25">
        <f>G39+I39+K39+O39</f>
        <v>27.95</v>
      </c>
      <c r="Q39" s="26">
        <v>18.0</v>
      </c>
    </row>
    <row r="40">
      <c r="A40" s="22" t="s">
        <v>99</v>
      </c>
      <c r="B40" s="29">
        <v>18.0</v>
      </c>
      <c r="C40" s="52">
        <f>(C21*34)/100</f>
        <v>5.1</v>
      </c>
      <c r="D40" s="23">
        <v>16.0</v>
      </c>
      <c r="E40" s="53">
        <f>(E21*40)/100</f>
        <v>6</v>
      </c>
      <c r="F40" s="23">
        <v>11.0</v>
      </c>
      <c r="G40" s="53">
        <f>(G21*55)/100</f>
        <v>11</v>
      </c>
      <c r="H40" s="23">
        <v>17.0</v>
      </c>
      <c r="I40" s="49">
        <f>(I21*37)/100</f>
        <v>5.55</v>
      </c>
      <c r="J40" s="23">
        <v>19.0</v>
      </c>
      <c r="K40" s="52">
        <f>(K21*31)/100</f>
        <v>4.65</v>
      </c>
      <c r="L40" s="23">
        <v>18.0</v>
      </c>
      <c r="M40" s="49">
        <f>(M21*34)/100</f>
        <v>5.1</v>
      </c>
      <c r="N40" s="37"/>
      <c r="O40" s="39"/>
      <c r="P40" s="25">
        <f>E40+G40+I40+M40+O40</f>
        <v>27.65</v>
      </c>
      <c r="Q40" s="24">
        <v>19.0</v>
      </c>
    </row>
    <row r="41">
      <c r="A41" s="22" t="s">
        <v>100</v>
      </c>
      <c r="B41" s="29">
        <v>15.0</v>
      </c>
      <c r="C41" s="53">
        <f>(C21*43)/100</f>
        <v>6.45</v>
      </c>
      <c r="D41" s="23">
        <v>17.0</v>
      </c>
      <c r="E41" s="53">
        <f>(E21*37)/100</f>
        <v>5.55</v>
      </c>
      <c r="F41" s="23">
        <v>20.0</v>
      </c>
      <c r="G41" s="53">
        <f>(G21*28)/100</f>
        <v>5.6</v>
      </c>
      <c r="H41" s="23">
        <v>19.0</v>
      </c>
      <c r="I41" s="48">
        <f>(I21*31)/100</f>
        <v>4.65</v>
      </c>
      <c r="J41" s="23">
        <v>20.0</v>
      </c>
      <c r="K41" s="52">
        <f>(K21*28)/100</f>
        <v>4.2</v>
      </c>
      <c r="L41" s="23">
        <v>19.0</v>
      </c>
      <c r="M41" s="63">
        <f>(M21*31)/100</f>
        <v>4.65</v>
      </c>
      <c r="N41" s="23">
        <v>16.0</v>
      </c>
      <c r="O41" s="33">
        <v>6.0</v>
      </c>
      <c r="P41" s="25">
        <f>C41+E41+G41+O41</f>
        <v>23.6</v>
      </c>
      <c r="Q41" s="24">
        <v>20.0</v>
      </c>
    </row>
    <row r="42">
      <c r="A42" s="22" t="s">
        <v>101</v>
      </c>
      <c r="B42" s="23">
        <v>20.0</v>
      </c>
      <c r="C42" s="64">
        <f>(C21*28)/100</f>
        <v>4.2</v>
      </c>
      <c r="D42" s="23">
        <v>20.0</v>
      </c>
      <c r="E42" s="52">
        <f>(E21*28)/100</f>
        <v>4.2</v>
      </c>
      <c r="F42" s="37"/>
      <c r="G42" s="35"/>
      <c r="H42" s="37"/>
      <c r="I42" s="42"/>
      <c r="J42" s="23">
        <v>12.0</v>
      </c>
      <c r="K42" s="52">
        <f>(K21*52)/100</f>
        <v>7.8</v>
      </c>
      <c r="L42" s="37"/>
      <c r="M42" s="48"/>
      <c r="N42" s="37"/>
      <c r="O42" s="39"/>
      <c r="P42" s="25">
        <f t="shared" ref="P42:P47" si="1">C42+E42+G42+I42+K42+M42+O42</f>
        <v>16.2</v>
      </c>
      <c r="Q42" s="24">
        <v>21.0</v>
      </c>
    </row>
    <row r="43">
      <c r="A43" s="22" t="s">
        <v>102</v>
      </c>
      <c r="B43" s="23"/>
      <c r="C43" s="35"/>
      <c r="D43" s="41"/>
      <c r="E43" s="35"/>
      <c r="F43" s="23">
        <v>19.0</v>
      </c>
      <c r="G43" s="52">
        <f>(G21*31)/100</f>
        <v>6.2</v>
      </c>
      <c r="H43" s="23">
        <v>12.0</v>
      </c>
      <c r="I43" s="48">
        <f>(I21*52)/100</f>
        <v>7.8</v>
      </c>
      <c r="J43" s="37"/>
      <c r="K43" s="38"/>
      <c r="L43" s="37"/>
      <c r="M43" s="39"/>
      <c r="N43" s="37"/>
      <c r="O43" s="39"/>
      <c r="P43" s="25">
        <f t="shared" si="1"/>
        <v>14</v>
      </c>
      <c r="Q43" s="26">
        <v>22.0</v>
      </c>
    </row>
    <row r="44">
      <c r="A44" s="22" t="s">
        <v>103</v>
      </c>
      <c r="B44" s="23"/>
      <c r="C44" s="35"/>
      <c r="D44" s="41"/>
      <c r="E44" s="35"/>
      <c r="F44" s="23">
        <v>21.0</v>
      </c>
      <c r="G44" s="52">
        <f>(G21*26)/100</f>
        <v>5.2</v>
      </c>
      <c r="H44" s="23">
        <v>20.0</v>
      </c>
      <c r="I44" s="48">
        <f>(I21*28)/100</f>
        <v>4.2</v>
      </c>
      <c r="J44" s="37"/>
      <c r="K44" s="38"/>
      <c r="L44" s="37"/>
      <c r="M44" s="39"/>
      <c r="N44" s="37"/>
      <c r="O44" s="39"/>
      <c r="P44" s="25">
        <f t="shared" si="1"/>
        <v>9.4</v>
      </c>
      <c r="Q44" s="24">
        <v>23.0</v>
      </c>
    </row>
    <row r="45">
      <c r="A45" s="22" t="s">
        <v>104</v>
      </c>
      <c r="B45" s="29">
        <v>19.0</v>
      </c>
      <c r="C45" s="52">
        <f>(C21*31)/100</f>
        <v>4.65</v>
      </c>
      <c r="D45" s="23">
        <v>19.0</v>
      </c>
      <c r="E45" s="52">
        <f>(E21*31)/100</f>
        <v>4.65</v>
      </c>
      <c r="F45" s="37"/>
      <c r="G45" s="38"/>
      <c r="H45" s="37"/>
      <c r="I45" s="39"/>
      <c r="J45" s="37"/>
      <c r="K45" s="38"/>
      <c r="L45" s="37"/>
      <c r="M45" s="39"/>
      <c r="N45" s="37"/>
      <c r="O45" s="39"/>
      <c r="P45" s="25">
        <f t="shared" si="1"/>
        <v>9.3</v>
      </c>
      <c r="Q45" s="24">
        <v>24.0</v>
      </c>
    </row>
    <row r="46">
      <c r="A46" s="28" t="s">
        <v>105</v>
      </c>
      <c r="B46" s="40"/>
      <c r="C46" s="35"/>
      <c r="D46" s="41"/>
      <c r="E46" s="35"/>
      <c r="F46" s="41"/>
      <c r="G46" s="35"/>
      <c r="H46" s="41"/>
      <c r="I46" s="42"/>
      <c r="J46" s="40">
        <v>22.0</v>
      </c>
      <c r="K46" s="52">
        <f>(K21*24)/100</f>
        <v>3.6</v>
      </c>
      <c r="L46" s="40">
        <v>20.0</v>
      </c>
      <c r="M46" s="26">
        <v>4.2</v>
      </c>
      <c r="N46" s="41"/>
      <c r="O46" s="42"/>
      <c r="P46" s="25">
        <f t="shared" si="1"/>
        <v>7.8</v>
      </c>
      <c r="Q46" s="26">
        <v>25.0</v>
      </c>
    </row>
    <row r="47">
      <c r="A47" s="28" t="s">
        <v>106</v>
      </c>
      <c r="B47" s="40">
        <v>21.0</v>
      </c>
      <c r="C47" s="52">
        <f>(C21*26)/100</f>
        <v>3.9</v>
      </c>
      <c r="D47" s="40">
        <v>21.0</v>
      </c>
      <c r="E47" s="52">
        <f>(E21*26)/100</f>
        <v>3.9</v>
      </c>
      <c r="F47" s="41"/>
      <c r="G47" s="35"/>
      <c r="H47" s="41"/>
      <c r="I47" s="42"/>
      <c r="J47" s="41"/>
      <c r="K47" s="35"/>
      <c r="L47" s="41"/>
      <c r="M47" s="42"/>
      <c r="N47" s="41"/>
      <c r="O47" s="42"/>
      <c r="P47" s="25">
        <f t="shared" si="1"/>
        <v>7.8</v>
      </c>
      <c r="Q47" s="24">
        <v>26.0</v>
      </c>
    </row>
  </sheetData>
  <mergeCells count="22">
    <mergeCell ref="L2:M4"/>
    <mergeCell ref="N2:O4"/>
    <mergeCell ref="P2:P4"/>
    <mergeCell ref="Q2:Q4"/>
    <mergeCell ref="A1:Q1"/>
    <mergeCell ref="B2:C4"/>
    <mergeCell ref="D2:E4"/>
    <mergeCell ref="F2:G4"/>
    <mergeCell ref="H2:I4"/>
    <mergeCell ref="J2:K4"/>
    <mergeCell ref="A17:Q17"/>
    <mergeCell ref="L18:M20"/>
    <mergeCell ref="N18:O20"/>
    <mergeCell ref="P18:P20"/>
    <mergeCell ref="Q18:Q20"/>
    <mergeCell ref="A2:A4"/>
    <mergeCell ref="A18:A20"/>
    <mergeCell ref="B18:C20"/>
    <mergeCell ref="D18:E20"/>
    <mergeCell ref="F18:G20"/>
    <mergeCell ref="H18:I20"/>
    <mergeCell ref="J18:K20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13"/>
    <col customWidth="1" min="2" max="15" width="7.75"/>
  </cols>
  <sheetData>
    <row r="1">
      <c r="A1" s="1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>
      <c r="A2" s="4" t="s">
        <v>1</v>
      </c>
      <c r="B2" s="5" t="s">
        <v>13</v>
      </c>
      <c r="C2" s="3"/>
      <c r="D2" s="5" t="s">
        <v>14</v>
      </c>
      <c r="E2" s="3"/>
      <c r="F2" s="5" t="s">
        <v>2</v>
      </c>
      <c r="G2" s="3"/>
      <c r="H2" s="5" t="s">
        <v>15</v>
      </c>
      <c r="I2" s="3"/>
      <c r="J2" s="5" t="s">
        <v>16</v>
      </c>
      <c r="K2" s="3"/>
      <c r="L2" s="5" t="s">
        <v>17</v>
      </c>
      <c r="M2" s="3"/>
      <c r="N2" s="5" t="s">
        <v>18</v>
      </c>
      <c r="O2" s="3"/>
      <c r="P2" s="6" t="s">
        <v>3</v>
      </c>
      <c r="Q2" s="7" t="s">
        <v>4</v>
      </c>
      <c r="R2" s="8"/>
    </row>
    <row r="3">
      <c r="A3" s="9"/>
      <c r="B3" s="9"/>
      <c r="C3" s="10"/>
      <c r="D3" s="9"/>
      <c r="E3" s="10"/>
      <c r="F3" s="9"/>
      <c r="G3" s="10"/>
      <c r="H3" s="9"/>
      <c r="I3" s="10"/>
      <c r="J3" s="9"/>
      <c r="K3" s="10"/>
      <c r="L3" s="9"/>
      <c r="M3" s="10"/>
      <c r="N3" s="9"/>
      <c r="O3" s="10"/>
      <c r="P3" s="11"/>
      <c r="Q3" s="12"/>
      <c r="R3" s="8"/>
    </row>
    <row r="4">
      <c r="A4" s="13"/>
      <c r="B4" s="13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  <c r="P4" s="15"/>
      <c r="Q4" s="16"/>
      <c r="R4" s="8"/>
    </row>
    <row r="5">
      <c r="A5" s="17" t="s">
        <v>5</v>
      </c>
      <c r="B5" s="18" t="s">
        <v>6</v>
      </c>
      <c r="C5" s="30">
        <v>15.0</v>
      </c>
      <c r="D5" s="18" t="s">
        <v>6</v>
      </c>
      <c r="E5" s="30">
        <v>15.0</v>
      </c>
      <c r="F5" s="18" t="s">
        <v>6</v>
      </c>
      <c r="G5" s="19">
        <v>20.0</v>
      </c>
      <c r="H5" s="18" t="s">
        <v>6</v>
      </c>
      <c r="I5" s="19">
        <v>15.0</v>
      </c>
      <c r="J5" s="18" t="s">
        <v>6</v>
      </c>
      <c r="K5" s="19">
        <v>15.0</v>
      </c>
      <c r="L5" s="18" t="s">
        <v>6</v>
      </c>
      <c r="M5" s="19">
        <v>15.0</v>
      </c>
      <c r="N5" s="18" t="s">
        <v>6</v>
      </c>
      <c r="O5" s="19">
        <v>15.0</v>
      </c>
      <c r="P5" s="20"/>
      <c r="Q5" s="21"/>
    </row>
    <row r="6">
      <c r="A6" s="22" t="s">
        <v>108</v>
      </c>
      <c r="B6" s="23">
        <v>2.0</v>
      </c>
      <c r="C6" s="38">
        <f>(C5*90)/100</f>
        <v>13.5</v>
      </c>
      <c r="D6" s="23">
        <v>1.0</v>
      </c>
      <c r="E6" s="33">
        <v>15.0</v>
      </c>
      <c r="F6" s="23">
        <v>1.0</v>
      </c>
      <c r="G6" s="32">
        <v>20.0</v>
      </c>
      <c r="H6" s="23">
        <v>1.0</v>
      </c>
      <c r="I6" s="62">
        <v>15.0</v>
      </c>
      <c r="J6" s="23">
        <v>2.0</v>
      </c>
      <c r="K6" s="52">
        <f>(K5*90)/100</f>
        <v>13.5</v>
      </c>
      <c r="L6" s="23">
        <v>1.0</v>
      </c>
      <c r="M6" s="33">
        <v>15.0</v>
      </c>
      <c r="N6" s="23">
        <v>1.0</v>
      </c>
      <c r="O6" s="24">
        <v>15.0</v>
      </c>
      <c r="P6" s="25">
        <f>E6+G6+I6+M6</f>
        <v>65</v>
      </c>
      <c r="Q6" s="24">
        <v>1.0</v>
      </c>
    </row>
    <row r="7">
      <c r="A7" s="28" t="s">
        <v>109</v>
      </c>
      <c r="B7" s="29">
        <v>1.0</v>
      </c>
      <c r="C7" s="31">
        <v>15.0</v>
      </c>
      <c r="D7" s="29">
        <v>2.0</v>
      </c>
      <c r="E7" s="32">
        <v>13.5</v>
      </c>
      <c r="F7" s="29">
        <v>5.0</v>
      </c>
      <c r="G7" s="33">
        <f>(G5*75)/100</f>
        <v>15</v>
      </c>
      <c r="H7" s="29">
        <v>2.0</v>
      </c>
      <c r="I7" s="49">
        <f>(I5*90)/100</f>
        <v>13.5</v>
      </c>
      <c r="J7" s="29">
        <v>3.0</v>
      </c>
      <c r="K7" s="52">
        <f>(K5*84)/100</f>
        <v>12.6</v>
      </c>
      <c r="L7" s="29">
        <v>2.0</v>
      </c>
      <c r="M7" s="35">
        <v>13.5</v>
      </c>
      <c r="N7" s="29">
        <v>3.0</v>
      </c>
      <c r="O7" s="35">
        <v>12.6</v>
      </c>
      <c r="P7" s="25">
        <f>C7+E7+G7+I7</f>
        <v>57</v>
      </c>
      <c r="Q7" s="26">
        <v>2.0</v>
      </c>
    </row>
    <row r="8">
      <c r="A8" s="22" t="s">
        <v>110</v>
      </c>
      <c r="B8" s="23">
        <v>4.0</v>
      </c>
      <c r="C8" s="33">
        <f>(C5*79)/100</f>
        <v>11.85</v>
      </c>
      <c r="D8" s="23">
        <v>4.0</v>
      </c>
      <c r="E8" s="33">
        <v>11.85</v>
      </c>
      <c r="F8" s="23">
        <v>2.0</v>
      </c>
      <c r="G8" s="33">
        <f>(G5*90)/100</f>
        <v>18</v>
      </c>
      <c r="H8" s="23">
        <v>4.0</v>
      </c>
      <c r="I8" s="48">
        <f>(I5*79)/100</f>
        <v>11.85</v>
      </c>
      <c r="J8" s="23">
        <v>4.0</v>
      </c>
      <c r="K8" s="52">
        <f>(K5*79)/100</f>
        <v>11.85</v>
      </c>
      <c r="L8" s="23">
        <v>3.0</v>
      </c>
      <c r="M8" s="33">
        <v>12.6</v>
      </c>
      <c r="N8" s="23">
        <v>5.0</v>
      </c>
      <c r="O8" s="24">
        <v>11.25</v>
      </c>
      <c r="P8" s="25">
        <f>E8+G8+M8+C8</f>
        <v>54.3</v>
      </c>
      <c r="Q8" s="24">
        <v>3.0</v>
      </c>
    </row>
    <row r="9">
      <c r="A9" s="22" t="s">
        <v>111</v>
      </c>
      <c r="B9" s="23">
        <v>5.0</v>
      </c>
      <c r="C9" s="24">
        <f>(C5*75)/100</f>
        <v>11.25</v>
      </c>
      <c r="D9" s="23">
        <v>3.0</v>
      </c>
      <c r="E9" s="33">
        <v>12.6</v>
      </c>
      <c r="F9" s="23">
        <v>3.0</v>
      </c>
      <c r="G9" s="33">
        <f>(G5*84)/100</f>
        <v>16.8</v>
      </c>
      <c r="H9" s="23">
        <v>3.0</v>
      </c>
      <c r="I9" s="49">
        <f>(I5*84)/100</f>
        <v>12.6</v>
      </c>
      <c r="J9" s="23">
        <v>6.0</v>
      </c>
      <c r="K9" s="38">
        <v>10.65</v>
      </c>
      <c r="L9" s="23">
        <v>5.0</v>
      </c>
      <c r="M9" s="24">
        <v>11.25</v>
      </c>
      <c r="N9" s="23">
        <v>4.0</v>
      </c>
      <c r="O9" s="33">
        <v>11.85</v>
      </c>
      <c r="P9" s="25">
        <f>E9+G9+I9+O9</f>
        <v>53.85</v>
      </c>
      <c r="Q9" s="24">
        <v>4.0</v>
      </c>
    </row>
    <row r="10">
      <c r="A10" s="22" t="s">
        <v>112</v>
      </c>
      <c r="B10" s="23"/>
      <c r="C10" s="38"/>
      <c r="D10" s="37"/>
      <c r="E10" s="38"/>
      <c r="F10" s="23">
        <v>4.0</v>
      </c>
      <c r="G10" s="32">
        <f>(G5*79)/100</f>
        <v>15.8</v>
      </c>
      <c r="H10" s="23">
        <v>5.0</v>
      </c>
      <c r="I10" s="49">
        <f>(I5*75)/100</f>
        <v>11.25</v>
      </c>
      <c r="J10" s="23">
        <v>5.0</v>
      </c>
      <c r="K10" s="53">
        <f>(K5*75)/100</f>
        <v>11.25</v>
      </c>
      <c r="L10" s="23">
        <v>6.0</v>
      </c>
      <c r="M10" s="33">
        <v>10.65</v>
      </c>
      <c r="N10" s="23">
        <v>7.0</v>
      </c>
      <c r="O10" s="24">
        <v>10.05</v>
      </c>
      <c r="P10" s="25">
        <f>C10+E10+G10+I10+K10+M10</f>
        <v>48.95</v>
      </c>
      <c r="Q10" s="26">
        <v>5.0</v>
      </c>
    </row>
    <row r="11">
      <c r="A11" s="28" t="s">
        <v>113</v>
      </c>
      <c r="B11" s="40"/>
      <c r="C11" s="35"/>
      <c r="D11" s="41"/>
      <c r="E11" s="35"/>
      <c r="F11" s="41"/>
      <c r="G11" s="35"/>
      <c r="H11" s="41"/>
      <c r="I11" s="42"/>
      <c r="J11" s="40">
        <v>1.0</v>
      </c>
      <c r="K11" s="64">
        <v>15.0</v>
      </c>
      <c r="L11" s="40">
        <v>4.0</v>
      </c>
      <c r="M11" s="26">
        <v>11.85</v>
      </c>
      <c r="N11" s="40">
        <v>6.0</v>
      </c>
      <c r="O11" s="26">
        <v>10.65</v>
      </c>
      <c r="P11" s="25">
        <f t="shared" ref="P11:P13" si="1">C11+E11+G11+I11+K11+M11+O11</f>
        <v>37.5</v>
      </c>
      <c r="Q11" s="24">
        <v>6.0</v>
      </c>
      <c r="R11" s="46"/>
    </row>
    <row r="12">
      <c r="A12" s="22" t="s">
        <v>114</v>
      </c>
      <c r="B12" s="23">
        <v>3.0</v>
      </c>
      <c r="C12" s="38">
        <f>(C5*84)/100</f>
        <v>12.6</v>
      </c>
      <c r="D12" s="37"/>
      <c r="E12" s="38"/>
      <c r="F12" s="37"/>
      <c r="G12" s="38"/>
      <c r="H12" s="37"/>
      <c r="I12" s="39"/>
      <c r="J12" s="37"/>
      <c r="K12" s="38"/>
      <c r="L12" s="37"/>
      <c r="M12" s="39"/>
      <c r="N12" s="23">
        <v>2.0</v>
      </c>
      <c r="O12" s="24">
        <v>13.5</v>
      </c>
      <c r="P12" s="25">
        <f t="shared" si="1"/>
        <v>26.1</v>
      </c>
      <c r="Q12" s="26">
        <v>8.0</v>
      </c>
    </row>
    <row r="13">
      <c r="A13" s="22" t="s">
        <v>115</v>
      </c>
      <c r="B13" s="23"/>
      <c r="C13" s="38"/>
      <c r="D13" s="37"/>
      <c r="E13" s="38"/>
      <c r="F13" s="23">
        <v>6.0</v>
      </c>
      <c r="G13" s="38">
        <f>(G5*71)/100</f>
        <v>14.2</v>
      </c>
      <c r="H13" s="23">
        <v>6.0</v>
      </c>
      <c r="I13" s="24">
        <v>10.65</v>
      </c>
      <c r="J13" s="37"/>
      <c r="K13" s="38"/>
      <c r="L13" s="37"/>
      <c r="M13" s="39"/>
      <c r="N13" s="37"/>
      <c r="O13" s="39"/>
      <c r="P13" s="25">
        <f t="shared" si="1"/>
        <v>24.85</v>
      </c>
      <c r="Q13" s="24">
        <v>7.0</v>
      </c>
    </row>
    <row r="14">
      <c r="A14" s="27" t="s">
        <v>116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"/>
    </row>
    <row r="15">
      <c r="A15" s="4" t="s">
        <v>1</v>
      </c>
      <c r="B15" s="5" t="s">
        <v>13</v>
      </c>
      <c r="C15" s="3"/>
      <c r="D15" s="5" t="s">
        <v>14</v>
      </c>
      <c r="E15" s="3"/>
      <c r="F15" s="5" t="s">
        <v>2</v>
      </c>
      <c r="G15" s="3"/>
      <c r="H15" s="5" t="s">
        <v>15</v>
      </c>
      <c r="I15" s="3"/>
      <c r="J15" s="5" t="s">
        <v>16</v>
      </c>
      <c r="K15" s="3"/>
      <c r="L15" s="5" t="s">
        <v>17</v>
      </c>
      <c r="M15" s="3"/>
      <c r="N15" s="5" t="s">
        <v>18</v>
      </c>
      <c r="O15" s="3"/>
      <c r="P15" s="6" t="s">
        <v>3</v>
      </c>
      <c r="Q15" s="7" t="s">
        <v>4</v>
      </c>
    </row>
    <row r="16">
      <c r="A16" s="9"/>
      <c r="B16" s="9"/>
      <c r="C16" s="10"/>
      <c r="D16" s="9"/>
      <c r="E16" s="10"/>
      <c r="F16" s="9"/>
      <c r="G16" s="10"/>
      <c r="H16" s="9"/>
      <c r="I16" s="10"/>
      <c r="J16" s="9"/>
      <c r="K16" s="10"/>
      <c r="L16" s="9"/>
      <c r="M16" s="10"/>
      <c r="N16" s="9"/>
      <c r="O16" s="10"/>
      <c r="P16" s="11"/>
      <c r="Q16" s="12"/>
    </row>
    <row r="17">
      <c r="A17" s="13"/>
      <c r="B17" s="13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3"/>
      <c r="O17" s="14"/>
      <c r="P17" s="15"/>
      <c r="Q17" s="16"/>
    </row>
    <row r="18">
      <c r="A18" s="17" t="s">
        <v>5</v>
      </c>
      <c r="B18" s="18" t="s">
        <v>6</v>
      </c>
      <c r="C18" s="30">
        <v>15.0</v>
      </c>
      <c r="D18" s="18" t="s">
        <v>6</v>
      </c>
      <c r="E18" s="30">
        <v>15.0</v>
      </c>
      <c r="F18" s="18" t="s">
        <v>6</v>
      </c>
      <c r="G18" s="19">
        <v>20.0</v>
      </c>
      <c r="H18" s="18" t="s">
        <v>6</v>
      </c>
      <c r="I18" s="19">
        <v>15.0</v>
      </c>
      <c r="J18" s="18" t="s">
        <v>6</v>
      </c>
      <c r="K18" s="19">
        <v>15.0</v>
      </c>
      <c r="L18" s="18" t="s">
        <v>6</v>
      </c>
      <c r="M18" s="19">
        <v>15.0</v>
      </c>
      <c r="N18" s="18" t="s">
        <v>6</v>
      </c>
      <c r="O18" s="19">
        <v>15.0</v>
      </c>
      <c r="P18" s="20"/>
      <c r="Q18" s="21"/>
    </row>
    <row r="19">
      <c r="A19" s="22" t="s">
        <v>117</v>
      </c>
      <c r="B19" s="23"/>
      <c r="C19" s="38"/>
      <c r="D19" s="37"/>
      <c r="E19" s="38"/>
      <c r="F19" s="23">
        <v>1.0</v>
      </c>
      <c r="G19" s="60">
        <v>20.0</v>
      </c>
      <c r="H19" s="23">
        <v>2.0</v>
      </c>
      <c r="I19" s="49">
        <f>(I18*90)/100</f>
        <v>13.5</v>
      </c>
      <c r="J19" s="23">
        <v>2.0</v>
      </c>
      <c r="K19" s="53">
        <f>(K18*90)/100</f>
        <v>13.5</v>
      </c>
      <c r="L19" s="23">
        <v>1.0</v>
      </c>
      <c r="M19" s="62">
        <v>15.0</v>
      </c>
      <c r="N19" s="23">
        <v>2.0</v>
      </c>
      <c r="O19" s="24">
        <v>13.5</v>
      </c>
      <c r="P19" s="25">
        <f>G19+I19+K19+M19</f>
        <v>62</v>
      </c>
      <c r="Q19" s="24">
        <v>1.0</v>
      </c>
    </row>
    <row r="20">
      <c r="A20" s="22" t="s">
        <v>118</v>
      </c>
      <c r="B20" s="23">
        <v>2.0</v>
      </c>
      <c r="C20" s="33">
        <f>(C18*90)/100</f>
        <v>13.5</v>
      </c>
      <c r="D20" s="23">
        <v>4.0</v>
      </c>
      <c r="E20" s="33">
        <v>11.85</v>
      </c>
      <c r="F20" s="23">
        <v>4.0</v>
      </c>
      <c r="G20" s="53">
        <f>(G18*79)/100</f>
        <v>15.8</v>
      </c>
      <c r="H20" s="23">
        <v>1.0</v>
      </c>
      <c r="I20" s="62">
        <v>15.0</v>
      </c>
      <c r="J20" s="23">
        <v>4.0</v>
      </c>
      <c r="K20" s="52">
        <f>(K18*79)/100</f>
        <v>11.85</v>
      </c>
      <c r="L20" s="23" t="s">
        <v>28</v>
      </c>
      <c r="M20" s="48"/>
      <c r="N20" s="23">
        <v>5.0</v>
      </c>
      <c r="O20" s="24">
        <v>11.25</v>
      </c>
      <c r="P20" s="25">
        <f>C20+E20+G20+I20</f>
        <v>56.15</v>
      </c>
      <c r="Q20" s="24">
        <v>2.0</v>
      </c>
    </row>
    <row r="21">
      <c r="A21" s="28" t="s">
        <v>119</v>
      </c>
      <c r="B21" s="29">
        <v>1.0</v>
      </c>
      <c r="C21" s="31">
        <v>15.0</v>
      </c>
      <c r="D21" s="40">
        <v>1.0</v>
      </c>
      <c r="E21" s="32">
        <v>15.0</v>
      </c>
      <c r="F21" s="41"/>
      <c r="G21" s="26"/>
      <c r="H21" s="41"/>
      <c r="I21" s="63"/>
      <c r="J21" s="40">
        <v>3.0</v>
      </c>
      <c r="K21" s="53">
        <f>(K18*84)/100</f>
        <v>12.6</v>
      </c>
      <c r="L21" s="40" t="s">
        <v>28</v>
      </c>
      <c r="M21" s="63"/>
      <c r="N21" s="29">
        <v>8.0</v>
      </c>
      <c r="O21" s="32">
        <v>9.6</v>
      </c>
      <c r="P21" s="25">
        <f>C21+E21+G21+I21+K21+M21+O21</f>
        <v>52.2</v>
      </c>
      <c r="Q21" s="24">
        <v>3.0</v>
      </c>
    </row>
    <row r="22">
      <c r="A22" s="22" t="s">
        <v>120</v>
      </c>
      <c r="B22" s="23">
        <v>4.0</v>
      </c>
      <c r="C22" s="32">
        <f>(C18*79)/100</f>
        <v>11.85</v>
      </c>
      <c r="D22" s="23">
        <v>7.0</v>
      </c>
      <c r="E22" s="24">
        <v>10.05</v>
      </c>
      <c r="F22" s="23">
        <v>13.0</v>
      </c>
      <c r="G22" s="35">
        <f>(G18*49)/100</f>
        <v>9.8</v>
      </c>
      <c r="H22" s="37"/>
      <c r="I22" s="39"/>
      <c r="J22" s="23">
        <v>6.0</v>
      </c>
      <c r="K22" s="53">
        <f>(K18*71)/100</f>
        <v>10.65</v>
      </c>
      <c r="L22" s="23">
        <v>2.0</v>
      </c>
      <c r="M22" s="49">
        <f>(M18*90)/100</f>
        <v>13.5</v>
      </c>
      <c r="N22" s="23">
        <v>6.0</v>
      </c>
      <c r="O22" s="33">
        <v>10.65</v>
      </c>
      <c r="P22" s="25">
        <f>C22+I22+K22+M22+O22</f>
        <v>46.65</v>
      </c>
      <c r="Q22" s="24">
        <v>4.0</v>
      </c>
    </row>
    <row r="23">
      <c r="A23" s="22" t="s">
        <v>121</v>
      </c>
      <c r="B23" s="29">
        <v>9.0</v>
      </c>
      <c r="C23" s="50">
        <f>(C18*61)/100</f>
        <v>9.15</v>
      </c>
      <c r="D23" s="23">
        <v>3.0</v>
      </c>
      <c r="E23" s="33">
        <v>12.6</v>
      </c>
      <c r="F23" s="37"/>
      <c r="G23" s="35"/>
      <c r="H23" s="37"/>
      <c r="I23" s="42"/>
      <c r="J23" s="23">
        <v>5.0</v>
      </c>
      <c r="K23" s="53">
        <f>(K18*75)/100</f>
        <v>11.25</v>
      </c>
      <c r="L23" s="23">
        <v>3.0</v>
      </c>
      <c r="M23" s="49">
        <f>(M18*84)/100</f>
        <v>12.6</v>
      </c>
      <c r="N23" s="23">
        <v>9.0</v>
      </c>
      <c r="O23" s="24">
        <v>9.15</v>
      </c>
      <c r="P23" s="25">
        <f>C23+E23+G23+I23+K23+M23</f>
        <v>45.6</v>
      </c>
      <c r="Q23" s="24">
        <v>5.0</v>
      </c>
    </row>
    <row r="24">
      <c r="A24" s="22" t="s">
        <v>122</v>
      </c>
      <c r="B24" s="23">
        <v>6.0</v>
      </c>
      <c r="C24" s="33">
        <f>(C18*71)/100</f>
        <v>10.65</v>
      </c>
      <c r="D24" s="23">
        <v>6.0</v>
      </c>
      <c r="E24" s="33">
        <v>10.65</v>
      </c>
      <c r="F24" s="23">
        <v>6.0</v>
      </c>
      <c r="G24" s="53">
        <f>(G18*71)/100</f>
        <v>14.2</v>
      </c>
      <c r="H24" s="23">
        <v>8.0</v>
      </c>
      <c r="I24" s="48">
        <f>(I18*64)/100</f>
        <v>9.6</v>
      </c>
      <c r="J24" s="37"/>
      <c r="K24" s="35"/>
      <c r="L24" s="23">
        <v>7.0</v>
      </c>
      <c r="M24" s="49">
        <f>(M18*67)/100</f>
        <v>10.05</v>
      </c>
      <c r="N24" s="23">
        <v>13.0</v>
      </c>
      <c r="O24" s="24">
        <v>7.35</v>
      </c>
      <c r="P24" s="25">
        <f>C24+E24+G24+K24+M24</f>
        <v>45.55</v>
      </c>
      <c r="Q24" s="24">
        <v>6.0</v>
      </c>
    </row>
    <row r="25">
      <c r="A25" s="22" t="s">
        <v>123</v>
      </c>
      <c r="B25" s="23">
        <v>7.0</v>
      </c>
      <c r="C25" s="33">
        <f>(C18*67)/100</f>
        <v>10.05</v>
      </c>
      <c r="D25" s="23">
        <v>5.0</v>
      </c>
      <c r="E25" s="33">
        <v>11.25</v>
      </c>
      <c r="F25" s="23">
        <v>16.0</v>
      </c>
      <c r="G25" s="52">
        <f>(G18*40)/100</f>
        <v>8</v>
      </c>
      <c r="H25" s="23">
        <v>4.0</v>
      </c>
      <c r="I25" s="49">
        <f>(I18*79)/100</f>
        <v>11.85</v>
      </c>
      <c r="J25" s="23">
        <v>9.0</v>
      </c>
      <c r="K25" s="52">
        <f>(K18*61)/100</f>
        <v>9.15</v>
      </c>
      <c r="L25" s="23">
        <v>6.0</v>
      </c>
      <c r="M25" s="49">
        <f>(M18*71)/100</f>
        <v>10.65</v>
      </c>
      <c r="N25" s="23">
        <v>7.0</v>
      </c>
      <c r="O25" s="24">
        <v>10.05</v>
      </c>
      <c r="P25" s="25">
        <f>C25+E25+I25+M25</f>
        <v>43.8</v>
      </c>
      <c r="Q25" s="24">
        <v>7.0</v>
      </c>
    </row>
    <row r="26">
      <c r="A26" s="22" t="s">
        <v>124</v>
      </c>
      <c r="B26" s="23"/>
      <c r="C26" s="38"/>
      <c r="D26" s="37"/>
      <c r="E26" s="38"/>
      <c r="F26" s="23">
        <v>2.0</v>
      </c>
      <c r="G26" s="52">
        <f>(G18*90)/100</f>
        <v>18</v>
      </c>
      <c r="H26" s="23">
        <v>5.0</v>
      </c>
      <c r="I26" s="48">
        <f>(I18*75)/100</f>
        <v>11.25</v>
      </c>
      <c r="J26" s="37"/>
      <c r="K26" s="35"/>
      <c r="L26" s="37"/>
      <c r="M26" s="39"/>
      <c r="N26" s="23">
        <v>4.0</v>
      </c>
      <c r="O26" s="24">
        <v>11.85</v>
      </c>
      <c r="P26" s="25">
        <f t="shared" ref="P26:P27" si="2">C26+E26+G26+I26+K26+M26+O26</f>
        <v>41.1</v>
      </c>
      <c r="Q26" s="24">
        <v>8.0</v>
      </c>
    </row>
    <row r="27">
      <c r="A27" s="22" t="s">
        <v>125</v>
      </c>
      <c r="B27" s="23"/>
      <c r="C27" s="51"/>
      <c r="D27" s="37"/>
      <c r="E27" s="38"/>
      <c r="F27" s="23">
        <v>12.0</v>
      </c>
      <c r="G27" s="53">
        <f>(G18*52)/100</f>
        <v>10.4</v>
      </c>
      <c r="H27" s="23">
        <v>11.0</v>
      </c>
      <c r="I27" s="53">
        <f>(I18*55)/100</f>
        <v>8.25</v>
      </c>
      <c r="J27" s="23">
        <v>8.0</v>
      </c>
      <c r="K27" s="53">
        <f>(K18*64)/100</f>
        <v>9.6</v>
      </c>
      <c r="L27" s="23">
        <v>4.0</v>
      </c>
      <c r="M27" s="49">
        <f>(M18*79)/100</f>
        <v>11.85</v>
      </c>
      <c r="N27" s="37"/>
      <c r="O27" s="39"/>
      <c r="P27" s="25">
        <f t="shared" si="2"/>
        <v>40.1</v>
      </c>
      <c r="Q27" s="24">
        <v>9.0</v>
      </c>
    </row>
    <row r="28">
      <c r="A28" s="22" t="s">
        <v>126</v>
      </c>
      <c r="B28" s="23">
        <v>8.0</v>
      </c>
      <c r="C28" s="32">
        <f>(C18*64)/100</f>
        <v>9.6</v>
      </c>
      <c r="D28" s="23">
        <v>9.0</v>
      </c>
      <c r="E28" s="33">
        <v>9.15</v>
      </c>
      <c r="F28" s="23">
        <v>10.0</v>
      </c>
      <c r="G28" s="53">
        <f>(G18*58)/100</f>
        <v>11.6</v>
      </c>
      <c r="H28" s="23">
        <v>10.0</v>
      </c>
      <c r="I28" s="48">
        <f>(I18*58)/100</f>
        <v>8.7</v>
      </c>
      <c r="J28" s="23">
        <v>7.0</v>
      </c>
      <c r="K28" s="52">
        <f>(K18*67)/100</f>
        <v>10.05</v>
      </c>
      <c r="L28" s="23">
        <v>8.0</v>
      </c>
      <c r="M28" s="49">
        <f>(M18*64)/100</f>
        <v>9.6</v>
      </c>
      <c r="N28" s="23">
        <v>11.0</v>
      </c>
      <c r="O28" s="24">
        <v>8.25</v>
      </c>
      <c r="P28" s="25">
        <f>C28+E28+G28+M28</f>
        <v>39.95</v>
      </c>
      <c r="Q28" s="24">
        <v>10.0</v>
      </c>
    </row>
    <row r="29">
      <c r="A29" s="22" t="s">
        <v>127</v>
      </c>
      <c r="B29" s="23">
        <v>11.0</v>
      </c>
      <c r="C29" s="38">
        <f>(C18*55)/100</f>
        <v>8.25</v>
      </c>
      <c r="D29" s="23">
        <v>11.0</v>
      </c>
      <c r="E29" s="38">
        <f>(E18*55)/100</f>
        <v>8.25</v>
      </c>
      <c r="F29" s="23">
        <v>14.0</v>
      </c>
      <c r="G29" s="33">
        <f>(G18*46)/100</f>
        <v>9.2</v>
      </c>
      <c r="H29" s="23">
        <v>7.0</v>
      </c>
      <c r="I29" s="49">
        <f>(I18*67)/100</f>
        <v>10.05</v>
      </c>
      <c r="J29" s="23">
        <v>10.0</v>
      </c>
      <c r="K29" s="53">
        <f>(K18*58)/100</f>
        <v>8.7</v>
      </c>
      <c r="L29" s="23">
        <v>5.0</v>
      </c>
      <c r="M29" s="49">
        <f>(M18*75)/100</f>
        <v>11.25</v>
      </c>
      <c r="N29" s="23">
        <v>12.0</v>
      </c>
      <c r="O29" s="24">
        <v>7.8</v>
      </c>
      <c r="P29" s="25">
        <f>G29+I29+K29+M29</f>
        <v>39.2</v>
      </c>
      <c r="Q29" s="24">
        <v>11.0</v>
      </c>
    </row>
    <row r="30">
      <c r="A30" s="22" t="s">
        <v>128</v>
      </c>
      <c r="B30" s="23"/>
      <c r="C30" s="38"/>
      <c r="D30" s="37"/>
      <c r="E30" s="38"/>
      <c r="F30" s="23">
        <v>8.0</v>
      </c>
      <c r="G30" s="52">
        <f>(G18*64)/100</f>
        <v>12.8</v>
      </c>
      <c r="H30" s="23">
        <v>9.0</v>
      </c>
      <c r="I30" s="48">
        <f>(I18*61)/100</f>
        <v>9.15</v>
      </c>
      <c r="J30" s="37"/>
      <c r="K30" s="38"/>
      <c r="L30" s="37"/>
      <c r="M30" s="39"/>
      <c r="N30" s="23">
        <v>10.0</v>
      </c>
      <c r="O30" s="24">
        <v>8.7</v>
      </c>
      <c r="P30" s="25">
        <f t="shared" ref="P30:P42" si="3">C30+E30+G30+I30+K30+M30+O30</f>
        <v>30.65</v>
      </c>
      <c r="Q30" s="24">
        <v>12.0</v>
      </c>
    </row>
    <row r="31">
      <c r="A31" s="22" t="s">
        <v>129</v>
      </c>
      <c r="B31" s="23"/>
      <c r="C31" s="38"/>
      <c r="D31" s="37"/>
      <c r="E31" s="38"/>
      <c r="F31" s="23">
        <v>7.0</v>
      </c>
      <c r="G31" s="52">
        <f>(G18*67)/100</f>
        <v>13.4</v>
      </c>
      <c r="H31" s="23">
        <v>6.0</v>
      </c>
      <c r="I31" s="48">
        <f>(I18*71)/100</f>
        <v>10.65</v>
      </c>
      <c r="J31" s="37"/>
      <c r="K31" s="38"/>
      <c r="L31" s="37"/>
      <c r="M31" s="39"/>
      <c r="N31" s="23">
        <v>15.0</v>
      </c>
      <c r="O31" s="24">
        <v>6.45</v>
      </c>
      <c r="P31" s="25">
        <f t="shared" si="3"/>
        <v>30.5</v>
      </c>
      <c r="Q31" s="24">
        <v>13.0</v>
      </c>
    </row>
    <row r="32">
      <c r="A32" s="22" t="s">
        <v>130</v>
      </c>
      <c r="B32" s="23"/>
      <c r="C32" s="38"/>
      <c r="D32" s="37"/>
      <c r="E32" s="38"/>
      <c r="F32" s="23"/>
      <c r="G32" s="65"/>
      <c r="H32" s="37"/>
      <c r="I32" s="39"/>
      <c r="J32" s="23">
        <v>1.0</v>
      </c>
      <c r="K32" s="64">
        <v>15.0</v>
      </c>
      <c r="L32" s="23" t="s">
        <v>28</v>
      </c>
      <c r="M32" s="39"/>
      <c r="N32" s="23">
        <v>1.0</v>
      </c>
      <c r="O32" s="24">
        <v>15.0</v>
      </c>
      <c r="P32" s="25">
        <f t="shared" si="3"/>
        <v>30</v>
      </c>
      <c r="Q32" s="24">
        <v>14.0</v>
      </c>
    </row>
    <row r="33">
      <c r="A33" s="22" t="s">
        <v>131</v>
      </c>
      <c r="B33" s="23"/>
      <c r="C33" s="38"/>
      <c r="D33" s="37"/>
      <c r="E33" s="38"/>
      <c r="F33" s="23">
        <v>3.0</v>
      </c>
      <c r="G33" s="52">
        <f>(G18*84)/100</f>
        <v>16.8</v>
      </c>
      <c r="H33" s="37"/>
      <c r="I33" s="39"/>
      <c r="J33" s="37"/>
      <c r="K33" s="38"/>
      <c r="L33" s="37"/>
      <c r="M33" s="39"/>
      <c r="N33" s="23">
        <v>3.0</v>
      </c>
      <c r="O33" s="24">
        <v>12.6</v>
      </c>
      <c r="P33" s="25">
        <f t="shared" si="3"/>
        <v>29.4</v>
      </c>
      <c r="Q33" s="24">
        <v>15.0</v>
      </c>
    </row>
    <row r="34">
      <c r="A34" s="22" t="s">
        <v>132</v>
      </c>
      <c r="B34" s="29">
        <v>5.0</v>
      </c>
      <c r="C34" s="38">
        <f>(C18*75)/100</f>
        <v>11.25</v>
      </c>
      <c r="D34" s="23">
        <v>8.0</v>
      </c>
      <c r="E34" s="38">
        <v>9.6</v>
      </c>
      <c r="F34" s="37"/>
      <c r="G34" s="42"/>
      <c r="H34" s="37"/>
      <c r="I34" s="42"/>
      <c r="J34" s="23">
        <v>12.0</v>
      </c>
      <c r="K34" s="52">
        <f>(K18*52)/100</f>
        <v>7.8</v>
      </c>
      <c r="L34" s="23" t="s">
        <v>28</v>
      </c>
      <c r="M34" s="39"/>
      <c r="N34" s="37"/>
      <c r="O34" s="39"/>
      <c r="P34" s="25">
        <f t="shared" si="3"/>
        <v>28.65</v>
      </c>
      <c r="Q34" s="24">
        <v>16.0</v>
      </c>
    </row>
    <row r="35">
      <c r="A35" s="22" t="s">
        <v>133</v>
      </c>
      <c r="B35" s="23"/>
      <c r="C35" s="38"/>
      <c r="D35" s="37"/>
      <c r="E35" s="38"/>
      <c r="F35" s="23">
        <v>5.0</v>
      </c>
      <c r="G35" s="52">
        <f>(G18*75)/100</f>
        <v>15</v>
      </c>
      <c r="H35" s="23">
        <v>3.0</v>
      </c>
      <c r="I35" s="48">
        <f>(I18*84)/100</f>
        <v>12.6</v>
      </c>
      <c r="J35" s="37"/>
      <c r="K35" s="38"/>
      <c r="L35" s="37"/>
      <c r="M35" s="39"/>
      <c r="N35" s="37"/>
      <c r="O35" s="39"/>
      <c r="P35" s="25">
        <f t="shared" si="3"/>
        <v>27.6</v>
      </c>
      <c r="Q35" s="24">
        <v>17.0</v>
      </c>
    </row>
    <row r="36">
      <c r="A36" s="22" t="s">
        <v>134</v>
      </c>
      <c r="B36" s="23">
        <v>3.0</v>
      </c>
      <c r="C36" s="38">
        <f>(C18*84)/100</f>
        <v>12.6</v>
      </c>
      <c r="D36" s="23">
        <v>2.0</v>
      </c>
      <c r="E36" s="38">
        <v>13.5</v>
      </c>
      <c r="F36" s="37"/>
      <c r="G36" s="42"/>
      <c r="H36" s="37"/>
      <c r="I36" s="39"/>
      <c r="J36" s="37"/>
      <c r="K36" s="38"/>
      <c r="L36" s="37"/>
      <c r="M36" s="39"/>
      <c r="N36" s="37"/>
      <c r="O36" s="39"/>
      <c r="P36" s="25">
        <f t="shared" si="3"/>
        <v>26.1</v>
      </c>
      <c r="Q36" s="24">
        <v>18.0</v>
      </c>
    </row>
    <row r="37">
      <c r="A37" s="22" t="s">
        <v>135</v>
      </c>
      <c r="B37" s="23">
        <v>10.0</v>
      </c>
      <c r="C37" s="38">
        <f>(C18*58)/100</f>
        <v>8.7</v>
      </c>
      <c r="D37" s="23">
        <v>10.0</v>
      </c>
      <c r="E37" s="38">
        <f>(E18*58)/100</f>
        <v>8.7</v>
      </c>
      <c r="F37" s="37"/>
      <c r="G37" s="35"/>
      <c r="H37" s="37"/>
      <c r="I37" s="39"/>
      <c r="J37" s="37"/>
      <c r="K37" s="38"/>
      <c r="L37" s="37"/>
      <c r="M37" s="39"/>
      <c r="N37" s="37"/>
      <c r="O37" s="39"/>
      <c r="P37" s="25">
        <f t="shared" si="3"/>
        <v>17.4</v>
      </c>
      <c r="Q37" s="24">
        <v>19.0</v>
      </c>
    </row>
    <row r="38">
      <c r="A38" s="22" t="s">
        <v>136</v>
      </c>
      <c r="B38" s="23"/>
      <c r="C38" s="38"/>
      <c r="D38" s="37"/>
      <c r="E38" s="38"/>
      <c r="F38" s="23">
        <v>9.0</v>
      </c>
      <c r="G38" s="52">
        <f>(G18*61)/100</f>
        <v>12.2</v>
      </c>
      <c r="H38" s="37"/>
      <c r="I38" s="39"/>
      <c r="J38" s="37"/>
      <c r="K38" s="38"/>
      <c r="L38" s="37"/>
      <c r="M38" s="39"/>
      <c r="N38" s="37"/>
      <c r="O38" s="39"/>
      <c r="P38" s="25">
        <f t="shared" si="3"/>
        <v>12.2</v>
      </c>
      <c r="Q38" s="24">
        <v>20.0</v>
      </c>
    </row>
    <row r="39">
      <c r="A39" s="22" t="s">
        <v>137</v>
      </c>
      <c r="B39" s="23"/>
      <c r="C39" s="38"/>
      <c r="D39" s="37"/>
      <c r="E39" s="38"/>
      <c r="F39" s="23">
        <v>11.0</v>
      </c>
      <c r="G39" s="52">
        <f>(G18*55)/100</f>
        <v>11</v>
      </c>
      <c r="H39" s="37"/>
      <c r="I39" s="39"/>
      <c r="J39" s="37"/>
      <c r="K39" s="38"/>
      <c r="L39" s="37"/>
      <c r="M39" s="39"/>
      <c r="N39" s="37"/>
      <c r="O39" s="39"/>
      <c r="P39" s="25">
        <f t="shared" si="3"/>
        <v>11</v>
      </c>
      <c r="Q39" s="24">
        <v>21.0</v>
      </c>
    </row>
    <row r="40">
      <c r="A40" s="28" t="s">
        <v>138</v>
      </c>
      <c r="B40" s="40"/>
      <c r="C40" s="35"/>
      <c r="D40" s="41"/>
      <c r="E40" s="35"/>
      <c r="F40" s="40">
        <v>15.0</v>
      </c>
      <c r="G40" s="64">
        <f>(G18*43)/100</f>
        <v>8.6</v>
      </c>
      <c r="H40" s="41"/>
      <c r="I40" s="42"/>
      <c r="J40" s="41"/>
      <c r="K40" s="35"/>
      <c r="L40" s="41"/>
      <c r="M40" s="42"/>
      <c r="N40" s="41"/>
      <c r="O40" s="42"/>
      <c r="P40" s="25">
        <f t="shared" si="3"/>
        <v>8.6</v>
      </c>
      <c r="Q40" s="24">
        <v>22.0</v>
      </c>
      <c r="R40" s="46"/>
    </row>
    <row r="41">
      <c r="A41" s="28" t="s">
        <v>139</v>
      </c>
      <c r="B41" s="40"/>
      <c r="C41" s="35"/>
      <c r="D41" s="41"/>
      <c r="E41" s="35"/>
      <c r="F41" s="40"/>
      <c r="G41" s="52"/>
      <c r="H41" s="41"/>
      <c r="I41" s="42"/>
      <c r="J41" s="40">
        <v>11.0</v>
      </c>
      <c r="K41" s="52">
        <f>(K18*55)/100</f>
        <v>8.25</v>
      </c>
      <c r="L41" s="41"/>
      <c r="M41" s="42"/>
      <c r="N41" s="41"/>
      <c r="O41" s="42"/>
      <c r="P41" s="25">
        <f t="shared" si="3"/>
        <v>8.25</v>
      </c>
      <c r="Q41" s="24">
        <v>23.0</v>
      </c>
    </row>
    <row r="42">
      <c r="A42" s="28" t="s">
        <v>140</v>
      </c>
      <c r="B42" s="40"/>
      <c r="C42" s="35"/>
      <c r="D42" s="41"/>
      <c r="E42" s="35"/>
      <c r="F42" s="40"/>
      <c r="G42" s="52"/>
      <c r="H42" s="41"/>
      <c r="I42" s="42"/>
      <c r="J42" s="40"/>
      <c r="K42" s="52"/>
      <c r="L42" s="41"/>
      <c r="M42" s="42"/>
      <c r="N42" s="40">
        <v>14.0</v>
      </c>
      <c r="O42" s="26">
        <v>6.9</v>
      </c>
      <c r="P42" s="25">
        <f t="shared" si="3"/>
        <v>6.9</v>
      </c>
      <c r="Q42" s="24">
        <v>24.0</v>
      </c>
    </row>
  </sheetData>
  <mergeCells count="22">
    <mergeCell ref="L2:M4"/>
    <mergeCell ref="N2:O4"/>
    <mergeCell ref="P2:P4"/>
    <mergeCell ref="Q2:Q4"/>
    <mergeCell ref="A1:Q1"/>
    <mergeCell ref="B2:C4"/>
    <mergeCell ref="D2:E4"/>
    <mergeCell ref="F2:G4"/>
    <mergeCell ref="H2:I4"/>
    <mergeCell ref="J2:K4"/>
    <mergeCell ref="A14:Q14"/>
    <mergeCell ref="L15:M17"/>
    <mergeCell ref="N15:O17"/>
    <mergeCell ref="P15:P17"/>
    <mergeCell ref="Q15:Q17"/>
    <mergeCell ref="A2:A4"/>
    <mergeCell ref="A15:A17"/>
    <mergeCell ref="B15:C17"/>
    <mergeCell ref="D15:E17"/>
    <mergeCell ref="F15:G17"/>
    <mergeCell ref="H15:I17"/>
    <mergeCell ref="J15:K17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13"/>
    <col customWidth="1" min="2" max="15" width="7.75"/>
  </cols>
  <sheetData>
    <row r="1">
      <c r="A1" s="27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>
      <c r="A2" s="4" t="s">
        <v>1</v>
      </c>
      <c r="B2" s="5" t="s">
        <v>13</v>
      </c>
      <c r="C2" s="3"/>
      <c r="D2" s="5" t="s">
        <v>14</v>
      </c>
      <c r="E2" s="3"/>
      <c r="F2" s="5" t="s">
        <v>2</v>
      </c>
      <c r="G2" s="3"/>
      <c r="H2" s="5" t="s">
        <v>15</v>
      </c>
      <c r="I2" s="3"/>
      <c r="J2" s="5" t="s">
        <v>16</v>
      </c>
      <c r="K2" s="3"/>
      <c r="L2" s="5" t="s">
        <v>17</v>
      </c>
      <c r="M2" s="3"/>
      <c r="N2" s="5" t="s">
        <v>18</v>
      </c>
      <c r="O2" s="3"/>
      <c r="P2" s="6" t="s">
        <v>3</v>
      </c>
      <c r="Q2" s="7" t="s">
        <v>4</v>
      </c>
    </row>
    <row r="3">
      <c r="A3" s="9"/>
      <c r="B3" s="9"/>
      <c r="C3" s="10"/>
      <c r="D3" s="9"/>
      <c r="E3" s="10"/>
      <c r="F3" s="9"/>
      <c r="G3" s="10"/>
      <c r="H3" s="9"/>
      <c r="I3" s="10"/>
      <c r="J3" s="9"/>
      <c r="K3" s="10"/>
      <c r="L3" s="9"/>
      <c r="M3" s="10"/>
      <c r="N3" s="9"/>
      <c r="O3" s="10"/>
      <c r="P3" s="11"/>
      <c r="Q3" s="12"/>
    </row>
    <row r="4">
      <c r="A4" s="13"/>
      <c r="B4" s="13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  <c r="P4" s="15"/>
      <c r="Q4" s="16"/>
    </row>
    <row r="5">
      <c r="A5" s="17" t="s">
        <v>5</v>
      </c>
      <c r="B5" s="18" t="s">
        <v>6</v>
      </c>
      <c r="C5" s="30">
        <v>15.0</v>
      </c>
      <c r="D5" s="18" t="s">
        <v>6</v>
      </c>
      <c r="E5" s="30">
        <v>15.0</v>
      </c>
      <c r="F5" s="18" t="s">
        <v>6</v>
      </c>
      <c r="G5" s="19">
        <v>20.0</v>
      </c>
      <c r="H5" s="18" t="s">
        <v>6</v>
      </c>
      <c r="I5" s="19">
        <v>15.0</v>
      </c>
      <c r="J5" s="18" t="s">
        <v>6</v>
      </c>
      <c r="K5" s="19">
        <v>15.0</v>
      </c>
      <c r="L5" s="18" t="s">
        <v>6</v>
      </c>
      <c r="M5" s="19">
        <v>15.0</v>
      </c>
      <c r="N5" s="18" t="s">
        <v>6</v>
      </c>
      <c r="O5" s="19">
        <v>15.0</v>
      </c>
      <c r="P5" s="20"/>
      <c r="Q5" s="21"/>
    </row>
    <row r="6">
      <c r="A6" s="22" t="s">
        <v>125</v>
      </c>
      <c r="B6" s="23">
        <v>3.0</v>
      </c>
      <c r="C6" s="38">
        <f>(C5*84)/100</f>
        <v>12.6</v>
      </c>
      <c r="D6" s="23">
        <v>1.0</v>
      </c>
      <c r="E6" s="33">
        <v>15.0</v>
      </c>
      <c r="F6" s="23">
        <v>1.0</v>
      </c>
      <c r="G6" s="33">
        <v>20.0</v>
      </c>
      <c r="H6" s="23">
        <v>1.0</v>
      </c>
      <c r="I6" s="33">
        <v>15.0</v>
      </c>
      <c r="J6" s="23">
        <v>1.0</v>
      </c>
      <c r="K6" s="33">
        <v>15.0</v>
      </c>
      <c r="L6" s="23">
        <v>1.0</v>
      </c>
      <c r="M6" s="24">
        <v>15.0</v>
      </c>
      <c r="N6" s="37"/>
      <c r="O6" s="39"/>
      <c r="P6" s="25">
        <f>E6+G6+I6+K6+O6</f>
        <v>65</v>
      </c>
      <c r="Q6" s="24">
        <v>1.0</v>
      </c>
    </row>
    <row r="7">
      <c r="A7" s="22" t="s">
        <v>142</v>
      </c>
      <c r="B7" s="23">
        <v>2.0</v>
      </c>
      <c r="C7" s="38">
        <f>(C5*90)/100</f>
        <v>13.5</v>
      </c>
      <c r="D7" s="23">
        <v>2.0</v>
      </c>
      <c r="E7" s="38">
        <v>13.5</v>
      </c>
      <c r="F7" s="37"/>
      <c r="G7" s="38"/>
      <c r="H7" s="37"/>
      <c r="I7" s="39"/>
      <c r="J7" s="37"/>
      <c r="K7" s="38"/>
      <c r="L7" s="37"/>
      <c r="M7" s="39"/>
      <c r="N7" s="37"/>
      <c r="O7" s="39"/>
      <c r="P7" s="25">
        <f t="shared" ref="P7:P8" si="1">C7+E7+G7+I7+K7+M7+O7</f>
        <v>27</v>
      </c>
      <c r="Q7" s="24">
        <v>2.0</v>
      </c>
    </row>
    <row r="8">
      <c r="A8" s="28" t="s">
        <v>143</v>
      </c>
      <c r="B8" s="29">
        <v>1.0</v>
      </c>
      <c r="C8" s="45">
        <v>15.0</v>
      </c>
      <c r="D8" s="34"/>
      <c r="E8" s="35"/>
      <c r="F8" s="34"/>
      <c r="G8" s="35"/>
      <c r="H8" s="34"/>
      <c r="I8" s="36"/>
      <c r="J8" s="34"/>
      <c r="K8" s="35"/>
      <c r="L8" s="34"/>
      <c r="M8" s="36"/>
      <c r="N8" s="34"/>
      <c r="O8" s="36"/>
      <c r="P8" s="25">
        <f t="shared" si="1"/>
        <v>15</v>
      </c>
      <c r="Q8" s="26">
        <v>3.0</v>
      </c>
    </row>
    <row r="9">
      <c r="A9" s="22"/>
      <c r="B9" s="23"/>
      <c r="C9" s="38"/>
      <c r="D9" s="37"/>
      <c r="E9" s="38"/>
      <c r="F9" s="37"/>
      <c r="G9" s="38"/>
      <c r="H9" s="37"/>
      <c r="I9" s="39"/>
      <c r="J9" s="37"/>
      <c r="K9" s="38"/>
      <c r="L9" s="37"/>
      <c r="M9" s="39"/>
      <c r="N9" s="37"/>
      <c r="O9" s="39"/>
      <c r="P9" s="25"/>
      <c r="Q9" s="39"/>
    </row>
    <row r="10">
      <c r="A10" s="22"/>
      <c r="B10" s="29"/>
      <c r="C10" s="38"/>
      <c r="D10" s="37"/>
      <c r="E10" s="38"/>
      <c r="F10" s="37"/>
      <c r="G10" s="38"/>
      <c r="H10" s="37"/>
      <c r="I10" s="39"/>
      <c r="J10" s="37"/>
      <c r="K10" s="38"/>
      <c r="L10" s="37"/>
      <c r="M10" s="39"/>
      <c r="N10" s="37"/>
      <c r="O10" s="39"/>
      <c r="P10" s="25"/>
      <c r="Q10" s="39"/>
    </row>
    <row r="11">
      <c r="A11" s="22"/>
      <c r="B11" s="23"/>
      <c r="C11" s="38"/>
      <c r="D11" s="37"/>
      <c r="E11" s="38"/>
      <c r="F11" s="37"/>
      <c r="G11" s="38"/>
      <c r="H11" s="37"/>
      <c r="I11" s="39"/>
      <c r="J11" s="37"/>
      <c r="K11" s="38"/>
      <c r="L11" s="37"/>
      <c r="M11" s="39"/>
      <c r="N11" s="37"/>
      <c r="O11" s="39"/>
      <c r="P11" s="25"/>
      <c r="Q11" s="39"/>
    </row>
    <row r="12">
      <c r="A12" s="22"/>
      <c r="B12" s="23"/>
      <c r="C12" s="38"/>
      <c r="D12" s="37"/>
      <c r="E12" s="38"/>
      <c r="F12" s="37"/>
      <c r="G12" s="38"/>
      <c r="H12" s="37"/>
      <c r="I12" s="39"/>
      <c r="J12" s="37"/>
      <c r="K12" s="38"/>
      <c r="L12" s="37"/>
      <c r="M12" s="39"/>
      <c r="N12" s="37"/>
      <c r="O12" s="39"/>
      <c r="P12" s="25"/>
      <c r="Q12" s="39"/>
    </row>
    <row r="13">
      <c r="A13" s="22"/>
      <c r="B13" s="23"/>
      <c r="C13" s="35"/>
      <c r="D13" s="37"/>
      <c r="E13" s="38"/>
      <c r="F13" s="37"/>
      <c r="G13" s="38"/>
      <c r="H13" s="37"/>
      <c r="I13" s="39"/>
      <c r="J13" s="37"/>
      <c r="K13" s="38"/>
      <c r="L13" s="37"/>
      <c r="M13" s="39"/>
      <c r="N13" s="37"/>
      <c r="O13" s="39"/>
      <c r="P13" s="25"/>
      <c r="Q13" s="39"/>
    </row>
    <row r="14">
      <c r="A14" s="22"/>
      <c r="B14" s="29"/>
      <c r="C14" s="51"/>
      <c r="D14" s="37"/>
      <c r="E14" s="38"/>
      <c r="F14" s="37"/>
      <c r="G14" s="38"/>
      <c r="H14" s="37"/>
      <c r="I14" s="39"/>
      <c r="J14" s="37"/>
      <c r="K14" s="38"/>
      <c r="L14" s="37"/>
      <c r="M14" s="39"/>
      <c r="N14" s="37"/>
      <c r="O14" s="39"/>
      <c r="P14" s="25"/>
      <c r="Q14" s="39"/>
    </row>
    <row r="15">
      <c r="A15" s="22"/>
      <c r="B15" s="23"/>
      <c r="C15" s="38"/>
      <c r="D15" s="37"/>
      <c r="E15" s="38"/>
      <c r="F15" s="37"/>
      <c r="G15" s="38"/>
      <c r="H15" s="37"/>
      <c r="I15" s="39"/>
      <c r="J15" s="37"/>
      <c r="K15" s="38"/>
      <c r="L15" s="37"/>
      <c r="M15" s="39"/>
      <c r="N15" s="37"/>
      <c r="O15" s="39"/>
      <c r="P15" s="25"/>
      <c r="Q15" s="39"/>
    </row>
    <row r="16">
      <c r="A16" s="22"/>
      <c r="B16" s="23"/>
      <c r="C16" s="38"/>
      <c r="D16" s="37"/>
      <c r="E16" s="38"/>
      <c r="F16" s="37"/>
      <c r="G16" s="38"/>
      <c r="H16" s="37"/>
      <c r="I16" s="39"/>
      <c r="J16" s="37"/>
      <c r="K16" s="38"/>
      <c r="L16" s="37"/>
      <c r="M16" s="39"/>
      <c r="N16" s="37"/>
      <c r="O16" s="39"/>
      <c r="P16" s="25"/>
      <c r="Q16" s="39"/>
    </row>
    <row r="17">
      <c r="A17" s="66"/>
      <c r="B17" s="23"/>
      <c r="C17" s="38"/>
      <c r="D17" s="37"/>
      <c r="E17" s="38"/>
      <c r="F17" s="37"/>
      <c r="G17" s="38"/>
      <c r="H17" s="37"/>
      <c r="I17" s="39"/>
      <c r="J17" s="37"/>
      <c r="K17" s="38"/>
      <c r="L17" s="37"/>
      <c r="M17" s="39"/>
      <c r="N17" s="37"/>
      <c r="O17" s="39"/>
      <c r="P17" s="25"/>
      <c r="Q17" s="39"/>
    </row>
    <row r="18">
      <c r="A18" s="66"/>
      <c r="B18" s="23"/>
      <c r="C18" s="38"/>
      <c r="D18" s="37"/>
      <c r="E18" s="38"/>
      <c r="F18" s="37"/>
      <c r="G18" s="38"/>
      <c r="H18" s="37"/>
      <c r="I18" s="39"/>
      <c r="J18" s="37"/>
      <c r="K18" s="38"/>
      <c r="L18" s="37"/>
      <c r="M18" s="39"/>
      <c r="N18" s="37"/>
      <c r="O18" s="39"/>
      <c r="P18" s="67"/>
      <c r="Q18" s="39"/>
    </row>
    <row r="19">
      <c r="A19" s="68"/>
      <c r="B19" s="69"/>
      <c r="C19" s="70"/>
      <c r="D19" s="71"/>
      <c r="E19" s="70"/>
      <c r="F19" s="71"/>
      <c r="G19" s="70"/>
      <c r="H19" s="71"/>
      <c r="I19" s="72"/>
      <c r="J19" s="71"/>
      <c r="K19" s="70"/>
      <c r="L19" s="71"/>
      <c r="M19" s="72"/>
      <c r="N19" s="71"/>
      <c r="O19" s="72"/>
      <c r="P19" s="73"/>
      <c r="Q19" s="72"/>
    </row>
  </sheetData>
  <mergeCells count="11">
    <mergeCell ref="L2:M4"/>
    <mergeCell ref="N2:O4"/>
    <mergeCell ref="P2:P4"/>
    <mergeCell ref="Q2:Q4"/>
    <mergeCell ref="A1:Q1"/>
    <mergeCell ref="A2:A4"/>
    <mergeCell ref="B2:C4"/>
    <mergeCell ref="D2:E4"/>
    <mergeCell ref="F2:G4"/>
    <mergeCell ref="H2:I4"/>
    <mergeCell ref="J2:K4"/>
  </mergeCells>
  <drawing r:id="rId1"/>
</worksheet>
</file>