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11" sheetId="1" r:id="rId4"/>
    <sheet state="visible" name="U13" sheetId="2" r:id="rId5"/>
    <sheet state="visible" name="U15" sheetId="3" r:id="rId6"/>
    <sheet state="visible" name="OPEN" sheetId="4" r:id="rId7"/>
  </sheets>
  <definedNames/>
  <calcPr/>
</workbook>
</file>

<file path=xl/sharedStrings.xml><?xml version="1.0" encoding="utf-8"?>
<sst xmlns="http://schemas.openxmlformats.org/spreadsheetml/2006/main" count="153" uniqueCount="66">
  <si>
    <t>U11 - 10 ANS ET MOINS - FEMMES</t>
  </si>
  <si>
    <t>Compétitions</t>
  </si>
  <si>
    <t>GS1 Belle-Neige</t>
  </si>
  <si>
    <t>GS2 Belle-Neige</t>
  </si>
  <si>
    <t>PGS Val Saint-Côme</t>
  </si>
  <si>
    <t>Provinciaux Val Saint-Côme</t>
  </si>
  <si>
    <t>Total</t>
  </si>
  <si>
    <t>Position</t>
  </si>
  <si>
    <t xml:space="preserve">Noms / Stade </t>
  </si>
  <si>
    <t>POSITION</t>
  </si>
  <si>
    <t>Romy Boudreau</t>
  </si>
  <si>
    <t>U11 - 10 ANS ET MOINS - HOMMES</t>
  </si>
  <si>
    <t>Ollie Lussier</t>
  </si>
  <si>
    <t>Kai Lussier</t>
  </si>
  <si>
    <t>U13 - 12 ANS ET MOINS - FEMMES</t>
  </si>
  <si>
    <t>Emma Sainte-Cluque</t>
  </si>
  <si>
    <t>Ellie Boudreau</t>
  </si>
  <si>
    <t>U13 - 12 ANS ET MOINS - HOMMES</t>
  </si>
  <si>
    <t>Jacob Petit</t>
  </si>
  <si>
    <t>Emil Ménard</t>
  </si>
  <si>
    <t>U15 - 14 ANS ET MOINS - FEMMES</t>
  </si>
  <si>
    <t>Simone Langloise</t>
  </si>
  <si>
    <t>Floranne Sylvestre</t>
  </si>
  <si>
    <t>Maika Raymond</t>
  </si>
  <si>
    <t>Abigail Hodder (Nova Scotia)</t>
  </si>
  <si>
    <t>Rhyan Huntley ( Nova Scotia)</t>
  </si>
  <si>
    <t>U15 - 14 ANS ET MOINS - HOMMES</t>
  </si>
  <si>
    <t>Félix Goudreau</t>
  </si>
  <si>
    <t>Isak Rousseau</t>
  </si>
  <si>
    <t>Xavier Maurice</t>
  </si>
  <si>
    <t>William Fréchette</t>
  </si>
  <si>
    <t>Eliot Provost</t>
  </si>
  <si>
    <t>Clovis Landry</t>
  </si>
  <si>
    <t>Malik Higgins</t>
  </si>
  <si>
    <t>Anderson Perry (Nova Scotia)</t>
  </si>
  <si>
    <t>OPEN - FEMMES</t>
  </si>
  <si>
    <t>Anne-Sophie Schonbeck</t>
  </si>
  <si>
    <t>Laurie Beauchamp</t>
  </si>
  <si>
    <t>Sarah-Audrey Roy</t>
  </si>
  <si>
    <t>Lorianne Robichaud</t>
  </si>
  <si>
    <t>Emy Eve Higgins</t>
  </si>
  <si>
    <t>Justine Moisan</t>
  </si>
  <si>
    <t>OPEN - HOMMES</t>
  </si>
  <si>
    <t>Hans Schommer</t>
  </si>
  <si>
    <t>Félix Carpentier</t>
  </si>
  <si>
    <t>William Scott</t>
  </si>
  <si>
    <t>Frederik Laberge</t>
  </si>
  <si>
    <t>Jacob Lebel</t>
  </si>
  <si>
    <t>Griffin Mason</t>
  </si>
  <si>
    <t>Noah Royz</t>
  </si>
  <si>
    <t>Nikolas Desmarais</t>
  </si>
  <si>
    <t>Edmond Lefebvre</t>
  </si>
  <si>
    <t>Vincent Scott</t>
  </si>
  <si>
    <t>Anthony Dumas-Gauvin</t>
  </si>
  <si>
    <t>Sacha Fusco-Myles</t>
  </si>
  <si>
    <t>Robin Guitard</t>
  </si>
  <si>
    <t>Lorenzo Bonnallie</t>
  </si>
  <si>
    <t>Matteo Fusco-Myles</t>
  </si>
  <si>
    <t>Olivier Gagné</t>
  </si>
  <si>
    <t>Antoine Carpentier</t>
  </si>
  <si>
    <t>Emile Robichaud</t>
  </si>
  <si>
    <t>Gabriel Leboeuf</t>
  </si>
  <si>
    <t>Edward Paquet</t>
  </si>
  <si>
    <t>Corby McCormick</t>
  </si>
  <si>
    <t>Gabriel Guérin</t>
  </si>
  <si>
    <t>Zachary Raymond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</si>
</sst>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6.0"/>
      <color rgb="FFFFFFFF"/>
      <name val="Arial"/>
    </font>
    <font/>
    <font>
      <sz val="11.0"/>
      <color theme="1"/>
      <name val="Arial"/>
    </font>
    <font>
      <b/>
      <sz val="11.0"/>
      <color rgb="FF000000"/>
      <name val="Arial"/>
    </font>
    <font>
      <color theme="1"/>
      <name val="Arial"/>
      <scheme val="minor"/>
    </font>
    <font>
      <sz val="6.0"/>
      <color theme="1"/>
      <name val="Arial"/>
    </font>
    <font>
      <sz val="11.0"/>
      <color rgb="FF000000"/>
      <name val="Arial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45818E"/>
        <bgColor rgb="FF45818E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000000"/>
        <bgColor rgb="FF00000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3" numFmtId="0" xfId="0" applyAlignment="1" applyBorder="1" applyFont="1">
      <alignment horizontal="center" vertical="center"/>
    </xf>
    <xf borderId="15" fillId="3" fontId="6" numFmtId="0" xfId="0" applyAlignment="1" applyBorder="1" applyFont="1">
      <alignment horizontal="center" readingOrder="0" vertical="center"/>
    </xf>
    <xf borderId="16" fillId="4" fontId="7" numFmtId="0" xfId="0" applyAlignment="1" applyBorder="1" applyFill="1" applyFont="1">
      <alignment horizontal="center" readingOrder="0" vertical="center"/>
    </xf>
    <xf borderId="16" fillId="0" fontId="7" numFmtId="0" xfId="0" applyAlignment="1" applyBorder="1" applyFont="1">
      <alignment horizontal="center" readingOrder="0" vertical="center"/>
    </xf>
    <xf borderId="17" fillId="5" fontId="8" numFmtId="0" xfId="0" applyAlignment="1" applyBorder="1" applyFill="1" applyFont="1">
      <alignment horizontal="center" vertical="center"/>
    </xf>
    <xf borderId="16" fillId="0" fontId="8" numFmtId="0" xfId="0" applyAlignment="1" applyBorder="1" applyFont="1">
      <alignment horizontal="center" vertical="center"/>
    </xf>
    <xf borderId="18" fillId="0" fontId="8" numFmtId="0" xfId="0" applyAlignment="1" applyBorder="1" applyFont="1">
      <alignment readingOrder="0" vertical="bottom"/>
    </xf>
    <xf borderId="19" fillId="0" fontId="8" numFmtId="0" xfId="0" applyAlignment="1" applyBorder="1" applyFont="1">
      <alignment readingOrder="0" vertical="bottom"/>
    </xf>
    <xf borderId="20" fillId="4" fontId="8" numFmtId="0" xfId="0" applyAlignment="1" applyBorder="1" applyFont="1">
      <alignment readingOrder="0" vertical="bottom"/>
    </xf>
    <xf borderId="19" fillId="4" fontId="8" numFmtId="0" xfId="0" applyAlignment="1" applyBorder="1" applyFont="1">
      <alignment vertical="bottom"/>
    </xf>
    <xf borderId="20" fillId="4" fontId="8" numFmtId="0" xfId="0" applyAlignment="1" applyBorder="1" applyFont="1">
      <alignment vertical="bottom"/>
    </xf>
    <xf borderId="21" fillId="4" fontId="8" numFmtId="0" xfId="0" applyAlignment="1" applyBorder="1" applyFont="1">
      <alignment vertical="bottom"/>
    </xf>
    <xf borderId="20" fillId="0" fontId="8" numFmtId="0" xfId="0" applyAlignment="1" applyBorder="1" applyFont="1">
      <alignment readingOrder="0" vertical="bottom"/>
    </xf>
    <xf borderId="22" fillId="0" fontId="8" numFmtId="0" xfId="0" applyAlignment="1" applyBorder="1" applyFont="1">
      <alignment vertical="bottom"/>
    </xf>
    <xf borderId="23" fillId="0" fontId="8" numFmtId="0" xfId="0" applyAlignment="1" applyBorder="1" applyFont="1">
      <alignment readingOrder="0" vertical="bottom"/>
    </xf>
    <xf borderId="24" fillId="4" fontId="8" numFmtId="0" xfId="0" applyAlignment="1" applyBorder="1" applyFont="1">
      <alignment readingOrder="0" vertical="bottom"/>
    </xf>
    <xf borderId="23" fillId="0" fontId="8" numFmtId="0" xfId="0" applyAlignment="1" applyBorder="1" applyFont="1">
      <alignment vertical="bottom"/>
    </xf>
    <xf borderId="24" fillId="0" fontId="8" numFmtId="0" xfId="0" applyAlignment="1" applyBorder="1" applyFont="1">
      <alignment vertical="bottom"/>
    </xf>
    <xf borderId="25" fillId="0" fontId="8" numFmtId="0" xfId="0" applyAlignment="1" applyBorder="1" applyFont="1">
      <alignment vertical="bottom"/>
    </xf>
    <xf borderId="26" fillId="0" fontId="8" numFmtId="0" xfId="0" applyAlignment="1" applyBorder="1" applyFont="1">
      <alignment vertical="bottom"/>
    </xf>
    <xf borderId="27" fillId="0" fontId="8" numFmtId="0" xfId="0" applyAlignment="1" applyBorder="1" applyFont="1">
      <alignment readingOrder="0" vertical="bottom"/>
    </xf>
    <xf borderId="28" fillId="4" fontId="8" numFmtId="0" xfId="0" applyAlignment="1" applyBorder="1" applyFont="1">
      <alignment readingOrder="0" vertical="bottom"/>
    </xf>
    <xf borderId="27" fillId="0" fontId="8" numFmtId="0" xfId="0" applyAlignment="1" applyBorder="1" applyFont="1">
      <alignment vertical="bottom"/>
    </xf>
    <xf borderId="28" fillId="0" fontId="8" numFmtId="0" xfId="0" applyAlignment="1" applyBorder="1" applyFont="1">
      <alignment vertical="bottom"/>
    </xf>
    <xf borderId="29" fillId="0" fontId="8" numFmtId="0" xfId="0" applyAlignment="1" applyBorder="1" applyFont="1">
      <alignment vertical="bottom"/>
    </xf>
    <xf borderId="1" fillId="6" fontId="1" numFmtId="0" xfId="0" applyAlignment="1" applyBorder="1" applyFill="1" applyFont="1">
      <alignment horizontal="center" readingOrder="0" vertical="bottom"/>
    </xf>
    <xf borderId="19" fillId="0" fontId="8" numFmtId="0" xfId="0" applyAlignment="1" applyBorder="1" applyFont="1">
      <alignment vertical="bottom"/>
    </xf>
    <xf borderId="19" fillId="4" fontId="8" numFmtId="0" xfId="0" applyAlignment="1" applyBorder="1" applyFont="1">
      <alignment readingOrder="0" vertical="bottom"/>
    </xf>
    <xf borderId="22" fillId="0" fontId="8" numFmtId="0" xfId="0" applyAlignment="1" applyBorder="1" applyFont="1">
      <alignment readingOrder="0" vertical="bottom"/>
    </xf>
    <xf borderId="23" fillId="4" fontId="8" numFmtId="0" xfId="0" applyAlignment="1" applyBorder="1" applyFont="1">
      <alignment vertical="bottom"/>
    </xf>
    <xf borderId="24" fillId="0" fontId="8" numFmtId="0" xfId="0" applyAlignment="1" applyBorder="1" applyFont="1">
      <alignment readingOrder="0" vertical="bottom"/>
    </xf>
    <xf borderId="27" fillId="4" fontId="8" numFmtId="0" xfId="0" applyAlignment="1" applyBorder="1" applyFont="1">
      <alignment vertical="bottom"/>
    </xf>
    <xf borderId="20" fillId="0" fontId="8" numFmtId="0" xfId="0" applyAlignment="1" applyBorder="1" applyFont="1">
      <alignment vertical="bottom"/>
    </xf>
    <xf borderId="15" fillId="0" fontId="8" numFmtId="0" xfId="0" applyAlignment="1" applyBorder="1" applyFont="1">
      <alignment horizontal="right" vertical="bottom"/>
    </xf>
    <xf borderId="30" fillId="4" fontId="8" numFmtId="0" xfId="0" applyAlignment="1" applyBorder="1" applyFont="1">
      <alignment horizontal="right" vertical="bottom"/>
    </xf>
    <xf borderId="19" fillId="0" fontId="8" numFmtId="0" xfId="0" applyAlignment="1" applyBorder="1" applyFont="1">
      <alignment horizontal="right" vertical="bottom"/>
    </xf>
    <xf borderId="31" fillId="4" fontId="8" numFmtId="0" xfId="0" applyAlignment="1" applyBorder="1" applyFont="1">
      <alignment horizontal="right" vertical="bottom"/>
    </xf>
    <xf borderId="26" fillId="0" fontId="8" numFmtId="0" xfId="0" applyAlignment="1" applyBorder="1" applyFont="1">
      <alignment readingOrder="0" vertical="bottom"/>
    </xf>
    <xf borderId="32" fillId="0" fontId="8" numFmtId="0" xfId="0" applyAlignment="1" applyBorder="1" applyFont="1">
      <alignment readingOrder="0" vertical="bottom"/>
    </xf>
    <xf borderId="11" fillId="4" fontId="8" numFmtId="0" xfId="0" applyAlignment="1" applyBorder="1" applyFont="1">
      <alignment horizontal="right" vertical="bottom"/>
    </xf>
    <xf borderId="29" fillId="4" fontId="8" numFmtId="0" xfId="0" applyAlignment="1" applyBorder="1" applyFont="1">
      <alignment vertical="bottom"/>
    </xf>
    <xf borderId="28" fillId="0" fontId="8" numFmtId="0" xfId="0" applyAlignment="1" applyBorder="1" applyFont="1">
      <alignment readingOrder="0" vertical="bottom"/>
    </xf>
    <xf borderId="31" fillId="4" fontId="8" numFmtId="0" xfId="0" applyAlignment="1" applyBorder="1" applyFont="1">
      <alignment horizontal="right" readingOrder="0" vertical="bottom"/>
    </xf>
    <xf borderId="15" fillId="4" fontId="8" numFmtId="0" xfId="0" applyAlignment="1" applyBorder="1" applyFont="1">
      <alignment vertical="bottom"/>
    </xf>
    <xf borderId="30" fillId="4" fontId="8" numFmtId="0" xfId="0" applyAlignment="1" applyBorder="1" applyFont="1">
      <alignment readingOrder="0" vertical="bottom"/>
    </xf>
    <xf borderId="33" fillId="0" fontId="8" numFmtId="0" xfId="0" applyAlignment="1" applyBorder="1" applyFont="1">
      <alignment readingOrder="0" vertical="bottom"/>
    </xf>
    <xf borderId="9" fillId="4" fontId="8" numFmtId="0" xfId="0" applyAlignment="1" applyBorder="1" applyFont="1">
      <alignment readingOrder="0" vertical="bottom"/>
    </xf>
    <xf borderId="33" fillId="4" fontId="8" numFmtId="0" xfId="0" applyAlignment="1" applyBorder="1" applyFont="1">
      <alignment vertical="bottom"/>
    </xf>
    <xf borderId="33" fillId="0" fontId="8" numFmtId="0" xfId="0" applyAlignment="1" applyBorder="1" applyFont="1">
      <alignment vertical="bottom"/>
    </xf>
    <xf borderId="9" fillId="0" fontId="8" numFmtId="0" xfId="0" applyAlignment="1" applyBorder="1" applyFont="1">
      <alignment vertical="bottom"/>
    </xf>
    <xf borderId="17" fillId="4" fontId="8" numFmtId="0" xfId="0" applyAlignment="1" applyBorder="1" applyFont="1">
      <alignment vertical="bottom"/>
    </xf>
    <xf borderId="32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  <col customWidth="1" min="2" max="5" width="7.75"/>
    <col customWidth="1" hidden="1" min="6" max="7" width="7.75"/>
    <col customWidth="1" min="8" max="9" width="7.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 t="s">
        <v>2</v>
      </c>
      <c r="C2" s="3"/>
      <c r="D2" s="5" t="s">
        <v>3</v>
      </c>
      <c r="E2" s="3"/>
      <c r="F2" s="5" t="s">
        <v>4</v>
      </c>
      <c r="G2" s="3"/>
      <c r="H2" s="5" t="s">
        <v>5</v>
      </c>
      <c r="I2" s="3"/>
      <c r="J2" s="6" t="s">
        <v>6</v>
      </c>
      <c r="K2" s="7" t="s">
        <v>7</v>
      </c>
      <c r="L2" s="8"/>
    </row>
    <row r="3">
      <c r="A3" s="9"/>
      <c r="B3" s="9"/>
      <c r="C3" s="10"/>
      <c r="D3" s="9"/>
      <c r="E3" s="10"/>
      <c r="F3" s="9"/>
      <c r="G3" s="10"/>
      <c r="H3" s="9"/>
      <c r="I3" s="10"/>
      <c r="J3" s="11"/>
      <c r="K3" s="12"/>
      <c r="L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5"/>
      <c r="K4" s="16"/>
      <c r="L4" s="8"/>
    </row>
    <row r="5">
      <c r="A5" s="17" t="s">
        <v>8</v>
      </c>
      <c r="B5" s="18" t="s">
        <v>9</v>
      </c>
      <c r="C5" s="19">
        <v>15.0</v>
      </c>
      <c r="D5" s="18" t="s">
        <v>9</v>
      </c>
      <c r="E5" s="19">
        <v>15.0</v>
      </c>
      <c r="F5" s="18" t="s">
        <v>9</v>
      </c>
      <c r="G5" s="20"/>
      <c r="H5" s="18" t="s">
        <v>9</v>
      </c>
      <c r="I5" s="20">
        <v>20.0</v>
      </c>
      <c r="J5" s="21"/>
      <c r="K5" s="22"/>
    </row>
    <row r="6">
      <c r="A6" s="23" t="s">
        <v>10</v>
      </c>
      <c r="B6" s="24">
        <v>1.0</v>
      </c>
      <c r="C6" s="25">
        <v>15.0</v>
      </c>
      <c r="D6" s="24">
        <v>1.0</v>
      </c>
      <c r="E6" s="25">
        <v>15.0</v>
      </c>
      <c r="F6" s="26"/>
      <c r="G6" s="25"/>
      <c r="H6" s="26"/>
      <c r="I6" s="27"/>
      <c r="J6" s="28">
        <f>C6+E6+G6+I6</f>
        <v>30</v>
      </c>
      <c r="K6" s="29">
        <v>1.0</v>
      </c>
    </row>
    <row r="7">
      <c r="A7" s="30"/>
      <c r="B7" s="31"/>
      <c r="C7" s="32"/>
      <c r="D7" s="33"/>
      <c r="E7" s="32"/>
      <c r="F7" s="33"/>
      <c r="G7" s="32"/>
      <c r="H7" s="33"/>
      <c r="I7" s="34"/>
      <c r="J7" s="35"/>
      <c r="K7" s="34"/>
    </row>
    <row r="8">
      <c r="A8" s="36"/>
      <c r="B8" s="37"/>
      <c r="C8" s="38"/>
      <c r="D8" s="39"/>
      <c r="E8" s="38"/>
      <c r="F8" s="39"/>
      <c r="G8" s="38"/>
      <c r="H8" s="39"/>
      <c r="I8" s="40"/>
      <c r="J8" s="41"/>
      <c r="K8" s="40"/>
    </row>
    <row r="9">
      <c r="A9" s="42" t="s">
        <v>11</v>
      </c>
      <c r="B9" s="2"/>
      <c r="C9" s="2"/>
      <c r="D9" s="2"/>
      <c r="E9" s="2"/>
      <c r="F9" s="2"/>
      <c r="G9" s="2"/>
      <c r="H9" s="2"/>
      <c r="I9" s="2"/>
      <c r="J9" s="2"/>
      <c r="K9" s="3"/>
    </row>
    <row r="10">
      <c r="A10" s="4" t="s">
        <v>1</v>
      </c>
      <c r="B10" s="5" t="s">
        <v>2</v>
      </c>
      <c r="C10" s="3"/>
      <c r="D10" s="5" t="s">
        <v>3</v>
      </c>
      <c r="E10" s="3"/>
      <c r="F10" s="5" t="s">
        <v>4</v>
      </c>
      <c r="G10" s="3"/>
      <c r="H10" s="5" t="s">
        <v>5</v>
      </c>
      <c r="I10" s="3"/>
      <c r="J10" s="6" t="s">
        <v>6</v>
      </c>
      <c r="K10" s="7" t="s">
        <v>7</v>
      </c>
    </row>
    <row r="11">
      <c r="A11" s="9"/>
      <c r="B11" s="9"/>
      <c r="C11" s="10"/>
      <c r="D11" s="9"/>
      <c r="E11" s="10"/>
      <c r="F11" s="9"/>
      <c r="G11" s="10"/>
      <c r="H11" s="9"/>
      <c r="I11" s="10"/>
      <c r="J11" s="11"/>
      <c r="K11" s="12"/>
    </row>
    <row r="12">
      <c r="A12" s="13"/>
      <c r="B12" s="13"/>
      <c r="C12" s="14"/>
      <c r="D12" s="13"/>
      <c r="E12" s="14"/>
      <c r="F12" s="13"/>
      <c r="G12" s="14"/>
      <c r="H12" s="13"/>
      <c r="I12" s="14"/>
      <c r="J12" s="15"/>
      <c r="K12" s="16"/>
    </row>
    <row r="13">
      <c r="A13" s="17" t="s">
        <v>8</v>
      </c>
      <c r="B13" s="18" t="s">
        <v>9</v>
      </c>
      <c r="C13" s="19">
        <v>15.0</v>
      </c>
      <c r="D13" s="18" t="s">
        <v>9</v>
      </c>
      <c r="E13" s="19">
        <v>15.0</v>
      </c>
      <c r="F13" s="18" t="s">
        <v>9</v>
      </c>
      <c r="G13" s="20"/>
      <c r="H13" s="18" t="s">
        <v>9</v>
      </c>
      <c r="I13" s="20">
        <v>20.0</v>
      </c>
      <c r="J13" s="21"/>
      <c r="K13" s="22"/>
    </row>
    <row r="14">
      <c r="A14" s="23" t="s">
        <v>12</v>
      </c>
      <c r="B14" s="24">
        <v>1.0</v>
      </c>
      <c r="C14" s="25">
        <v>15.0</v>
      </c>
      <c r="D14" s="24">
        <v>1.0</v>
      </c>
      <c r="E14" s="25">
        <v>15.0</v>
      </c>
      <c r="F14" s="43"/>
      <c r="G14" s="25"/>
      <c r="H14" s="44">
        <v>1.0</v>
      </c>
      <c r="I14" s="25">
        <v>20.0</v>
      </c>
      <c r="J14" s="28">
        <f t="shared" ref="J14:J15" si="1">C14+E14+G14+I14</f>
        <v>50</v>
      </c>
      <c r="K14" s="29">
        <v>1.0</v>
      </c>
    </row>
    <row r="15">
      <c r="A15" s="45" t="s">
        <v>13</v>
      </c>
      <c r="B15" s="31">
        <v>2.0</v>
      </c>
      <c r="C15" s="32">
        <f>(C13*90)/100</f>
        <v>13.5</v>
      </c>
      <c r="D15" s="31">
        <v>2.0</v>
      </c>
      <c r="E15" s="32">
        <f>(E13*90)/100</f>
        <v>13.5</v>
      </c>
      <c r="F15" s="46"/>
      <c r="G15" s="32"/>
      <c r="H15" s="31">
        <v>1.0</v>
      </c>
      <c r="I15" s="47">
        <v>20.0</v>
      </c>
      <c r="J15" s="28">
        <f t="shared" si="1"/>
        <v>47</v>
      </c>
      <c r="K15" s="47">
        <v>2.0</v>
      </c>
    </row>
    <row r="16">
      <c r="A16" s="36"/>
      <c r="B16" s="39"/>
      <c r="C16" s="38"/>
      <c r="D16" s="48"/>
      <c r="E16" s="38"/>
      <c r="F16" s="48"/>
      <c r="G16" s="38"/>
      <c r="H16" s="39"/>
      <c r="I16" s="40"/>
      <c r="J16" s="41"/>
      <c r="K16" s="40"/>
    </row>
  </sheetData>
  <mergeCells count="16">
    <mergeCell ref="A1:K1"/>
    <mergeCell ref="A2:A4"/>
    <mergeCell ref="B2:C4"/>
    <mergeCell ref="D2:E4"/>
    <mergeCell ref="F2:G4"/>
    <mergeCell ref="J2:J4"/>
    <mergeCell ref="K2:K4"/>
    <mergeCell ref="J10:J12"/>
    <mergeCell ref="K10:K12"/>
    <mergeCell ref="H2:I4"/>
    <mergeCell ref="A9:K9"/>
    <mergeCell ref="A10:A12"/>
    <mergeCell ref="B10:C12"/>
    <mergeCell ref="D10:E12"/>
    <mergeCell ref="F10:G12"/>
    <mergeCell ref="H10:I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5" width="7.75"/>
    <col customWidth="1" hidden="1" min="6" max="7" width="7.75"/>
    <col customWidth="1" min="8" max="9" width="7.75"/>
  </cols>
  <sheetData>
    <row r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 t="s">
        <v>2</v>
      </c>
      <c r="C2" s="3"/>
      <c r="D2" s="5" t="s">
        <v>3</v>
      </c>
      <c r="E2" s="3"/>
      <c r="F2" s="5" t="s">
        <v>4</v>
      </c>
      <c r="G2" s="3"/>
      <c r="H2" s="5" t="s">
        <v>5</v>
      </c>
      <c r="I2" s="3"/>
      <c r="J2" s="6" t="s">
        <v>6</v>
      </c>
      <c r="K2" s="7" t="s">
        <v>7</v>
      </c>
      <c r="L2" s="8"/>
    </row>
    <row r="3">
      <c r="A3" s="9"/>
      <c r="B3" s="9"/>
      <c r="C3" s="10"/>
      <c r="D3" s="9"/>
      <c r="E3" s="10"/>
      <c r="F3" s="9"/>
      <c r="G3" s="10"/>
      <c r="H3" s="9"/>
      <c r="I3" s="10"/>
      <c r="J3" s="11"/>
      <c r="K3" s="12"/>
      <c r="L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5"/>
      <c r="K4" s="16"/>
      <c r="L4" s="8"/>
    </row>
    <row r="5">
      <c r="A5" s="17" t="s">
        <v>8</v>
      </c>
      <c r="B5" s="18" t="s">
        <v>9</v>
      </c>
      <c r="C5" s="19">
        <v>15.0</v>
      </c>
      <c r="D5" s="18" t="s">
        <v>9</v>
      </c>
      <c r="E5" s="19">
        <v>15.0</v>
      </c>
      <c r="F5" s="18" t="s">
        <v>9</v>
      </c>
      <c r="G5" s="20"/>
      <c r="H5" s="18" t="s">
        <v>9</v>
      </c>
      <c r="I5" s="20"/>
      <c r="J5" s="21"/>
      <c r="K5" s="22"/>
    </row>
    <row r="6">
      <c r="A6" s="23" t="s">
        <v>15</v>
      </c>
      <c r="B6" s="24">
        <v>1.0</v>
      </c>
      <c r="C6" s="25">
        <v>15.0</v>
      </c>
      <c r="D6" s="24">
        <v>1.0</v>
      </c>
      <c r="E6" s="25">
        <v>15.0</v>
      </c>
      <c r="F6" s="26"/>
      <c r="G6" s="25"/>
      <c r="H6" s="26"/>
      <c r="I6" s="27"/>
      <c r="J6" s="28">
        <f t="shared" ref="J6:J7" si="1">C6+E6+G6+I6</f>
        <v>30</v>
      </c>
      <c r="K6" s="29">
        <v>1.0</v>
      </c>
    </row>
    <row r="7">
      <c r="A7" s="45" t="s">
        <v>16</v>
      </c>
      <c r="B7" s="31">
        <v>2.0</v>
      </c>
      <c r="C7" s="32">
        <f>(C5*90)/100</f>
        <v>13.5</v>
      </c>
      <c r="D7" s="31">
        <v>2.0</v>
      </c>
      <c r="E7" s="32">
        <f>(E5*90)/100</f>
        <v>13.5</v>
      </c>
      <c r="F7" s="33"/>
      <c r="G7" s="32"/>
      <c r="H7" s="33"/>
      <c r="I7" s="34"/>
      <c r="J7" s="28">
        <f t="shared" si="1"/>
        <v>27</v>
      </c>
      <c r="K7" s="47">
        <v>2.0</v>
      </c>
    </row>
    <row r="8">
      <c r="A8" s="36"/>
      <c r="B8" s="37"/>
      <c r="C8" s="38"/>
      <c r="D8" s="39"/>
      <c r="E8" s="38"/>
      <c r="F8" s="39"/>
      <c r="G8" s="38"/>
      <c r="H8" s="39"/>
      <c r="I8" s="40"/>
      <c r="J8" s="41"/>
      <c r="K8" s="40"/>
    </row>
    <row r="9">
      <c r="A9" s="42" t="s">
        <v>17</v>
      </c>
      <c r="B9" s="2"/>
      <c r="C9" s="2"/>
      <c r="D9" s="2"/>
      <c r="E9" s="2"/>
      <c r="F9" s="2"/>
      <c r="G9" s="2"/>
      <c r="H9" s="2"/>
      <c r="I9" s="2"/>
      <c r="J9" s="2"/>
      <c r="K9" s="3"/>
    </row>
    <row r="10">
      <c r="A10" s="4" t="s">
        <v>1</v>
      </c>
      <c r="B10" s="5" t="s">
        <v>2</v>
      </c>
      <c r="C10" s="3"/>
      <c r="D10" s="5" t="s">
        <v>3</v>
      </c>
      <c r="E10" s="3"/>
      <c r="F10" s="5" t="s">
        <v>4</v>
      </c>
      <c r="G10" s="3"/>
      <c r="H10" s="5" t="s">
        <v>5</v>
      </c>
      <c r="I10" s="3"/>
      <c r="J10" s="6" t="s">
        <v>6</v>
      </c>
      <c r="K10" s="7" t="s">
        <v>7</v>
      </c>
    </row>
    <row r="11">
      <c r="A11" s="9"/>
      <c r="B11" s="9"/>
      <c r="C11" s="10"/>
      <c r="D11" s="9"/>
      <c r="E11" s="10"/>
      <c r="F11" s="9"/>
      <c r="G11" s="10"/>
      <c r="H11" s="9"/>
      <c r="I11" s="10"/>
      <c r="J11" s="11"/>
      <c r="K11" s="12"/>
    </row>
    <row r="12">
      <c r="A12" s="13"/>
      <c r="B12" s="13"/>
      <c r="C12" s="14"/>
      <c r="D12" s="13"/>
      <c r="E12" s="14"/>
      <c r="F12" s="13"/>
      <c r="G12" s="14"/>
      <c r="H12" s="13"/>
      <c r="I12" s="14"/>
      <c r="J12" s="15"/>
      <c r="K12" s="16"/>
    </row>
    <row r="13">
      <c r="A13" s="17" t="s">
        <v>8</v>
      </c>
      <c r="B13" s="18" t="s">
        <v>9</v>
      </c>
      <c r="C13" s="19">
        <v>15.0</v>
      </c>
      <c r="D13" s="18" t="s">
        <v>9</v>
      </c>
      <c r="E13" s="19">
        <v>15.0</v>
      </c>
      <c r="F13" s="18" t="s">
        <v>9</v>
      </c>
      <c r="G13" s="20"/>
      <c r="H13" s="18" t="s">
        <v>9</v>
      </c>
      <c r="I13" s="20"/>
      <c r="J13" s="21"/>
      <c r="K13" s="22"/>
    </row>
    <row r="14">
      <c r="A14" s="23" t="s">
        <v>18</v>
      </c>
      <c r="B14" s="24">
        <v>1.0</v>
      </c>
      <c r="C14" s="25">
        <v>15.0</v>
      </c>
      <c r="D14" s="24">
        <v>1.0</v>
      </c>
      <c r="E14" s="25">
        <v>15.0</v>
      </c>
      <c r="F14" s="43"/>
      <c r="G14" s="25"/>
      <c r="H14" s="44"/>
      <c r="I14" s="25"/>
      <c r="J14" s="28">
        <f t="shared" ref="J14:J15" si="2">C14+E14+G14+I14</f>
        <v>30</v>
      </c>
      <c r="K14" s="29">
        <v>1.0</v>
      </c>
    </row>
    <row r="15">
      <c r="A15" s="45" t="s">
        <v>19</v>
      </c>
      <c r="B15" s="31">
        <v>2.0</v>
      </c>
      <c r="C15" s="32">
        <f>(C13*90)/100</f>
        <v>13.5</v>
      </c>
      <c r="D15" s="31">
        <v>2.0</v>
      </c>
      <c r="E15" s="32">
        <f>(E13*90)/100</f>
        <v>13.5</v>
      </c>
      <c r="F15" s="46"/>
      <c r="G15" s="32"/>
      <c r="H15" s="33"/>
      <c r="I15" s="34"/>
      <c r="J15" s="28">
        <f t="shared" si="2"/>
        <v>27</v>
      </c>
      <c r="K15" s="47">
        <v>2.0</v>
      </c>
    </row>
    <row r="16">
      <c r="A16" s="36"/>
      <c r="B16" s="39"/>
      <c r="C16" s="38"/>
      <c r="D16" s="48"/>
      <c r="E16" s="38"/>
      <c r="F16" s="48"/>
      <c r="G16" s="38"/>
      <c r="H16" s="39"/>
      <c r="I16" s="40"/>
      <c r="J16" s="41"/>
      <c r="K16" s="40"/>
    </row>
  </sheetData>
  <mergeCells count="16">
    <mergeCell ref="A1:K1"/>
    <mergeCell ref="A2:A4"/>
    <mergeCell ref="B2:C4"/>
    <mergeCell ref="D2:E4"/>
    <mergeCell ref="F2:G4"/>
    <mergeCell ref="J2:J4"/>
    <mergeCell ref="K2:K4"/>
    <mergeCell ref="J10:J12"/>
    <mergeCell ref="K10:K12"/>
    <mergeCell ref="H2:I4"/>
    <mergeCell ref="A9:K9"/>
    <mergeCell ref="A10:A12"/>
    <mergeCell ref="B10:C12"/>
    <mergeCell ref="D10:E12"/>
    <mergeCell ref="F10:G12"/>
    <mergeCell ref="H10:I1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88"/>
    <col customWidth="1" min="2" max="5" width="7.75"/>
    <col customWidth="1" hidden="1" min="6" max="7" width="7.75"/>
    <col customWidth="1" min="8" max="9" width="7.75"/>
  </cols>
  <sheetData>
    <row r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 t="s">
        <v>2</v>
      </c>
      <c r="C2" s="3"/>
      <c r="D2" s="5" t="s">
        <v>3</v>
      </c>
      <c r="E2" s="3"/>
      <c r="F2" s="5" t="s">
        <v>4</v>
      </c>
      <c r="G2" s="3"/>
      <c r="H2" s="5" t="s">
        <v>5</v>
      </c>
      <c r="I2" s="3"/>
      <c r="J2" s="6" t="s">
        <v>6</v>
      </c>
      <c r="K2" s="7" t="s">
        <v>7</v>
      </c>
      <c r="L2" s="8"/>
    </row>
    <row r="3">
      <c r="A3" s="9"/>
      <c r="B3" s="9"/>
      <c r="C3" s="10"/>
      <c r="D3" s="9"/>
      <c r="E3" s="10"/>
      <c r="F3" s="9"/>
      <c r="G3" s="10"/>
      <c r="H3" s="9"/>
      <c r="I3" s="10"/>
      <c r="J3" s="11"/>
      <c r="K3" s="12"/>
      <c r="L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5"/>
      <c r="K4" s="16"/>
      <c r="L4" s="8"/>
    </row>
    <row r="5">
      <c r="A5" s="17" t="s">
        <v>8</v>
      </c>
      <c r="B5" s="18" t="s">
        <v>9</v>
      </c>
      <c r="C5" s="19">
        <v>15.0</v>
      </c>
      <c r="D5" s="18" t="s">
        <v>9</v>
      </c>
      <c r="E5" s="19">
        <v>15.0</v>
      </c>
      <c r="F5" s="18" t="s">
        <v>9</v>
      </c>
      <c r="G5" s="20"/>
      <c r="H5" s="18" t="s">
        <v>9</v>
      </c>
      <c r="I5" s="20">
        <v>20.0</v>
      </c>
      <c r="J5" s="21"/>
      <c r="K5" s="22"/>
    </row>
    <row r="6">
      <c r="A6" s="23" t="s">
        <v>21</v>
      </c>
      <c r="B6" s="24">
        <v>1.0</v>
      </c>
      <c r="C6" s="25">
        <v>15.0</v>
      </c>
      <c r="D6" s="24">
        <v>1.0</v>
      </c>
      <c r="E6" s="25">
        <v>15.0</v>
      </c>
      <c r="F6" s="26"/>
      <c r="G6" s="25"/>
      <c r="H6" s="44">
        <v>1.0</v>
      </c>
      <c r="I6" s="25">
        <v>20.0</v>
      </c>
      <c r="J6" s="28">
        <f t="shared" ref="J6:J10" si="1">C6+E6+G6+I6</f>
        <v>50</v>
      </c>
      <c r="K6" s="29">
        <v>1.0</v>
      </c>
    </row>
    <row r="7">
      <c r="A7" s="45" t="s">
        <v>22</v>
      </c>
      <c r="B7" s="31">
        <v>2.0</v>
      </c>
      <c r="C7" s="32">
        <f>(C5*90)/100</f>
        <v>13.5</v>
      </c>
      <c r="D7" s="31">
        <v>2.0</v>
      </c>
      <c r="E7" s="32">
        <f>(E5*90)/100</f>
        <v>13.5</v>
      </c>
      <c r="F7" s="33"/>
      <c r="G7" s="32"/>
      <c r="H7" s="33"/>
      <c r="I7" s="34"/>
      <c r="J7" s="28">
        <f t="shared" si="1"/>
        <v>27</v>
      </c>
      <c r="K7" s="47">
        <v>2.0</v>
      </c>
    </row>
    <row r="8">
      <c r="A8" s="23" t="s">
        <v>23</v>
      </c>
      <c r="B8" s="31">
        <v>3.0</v>
      </c>
      <c r="C8" s="32">
        <f>(C5*84)/100</f>
        <v>12.6</v>
      </c>
      <c r="D8" s="31">
        <v>3.0</v>
      </c>
      <c r="E8" s="32">
        <f>(E5*84)/100</f>
        <v>12.6</v>
      </c>
      <c r="F8" s="39"/>
      <c r="G8" s="38"/>
      <c r="H8" s="43"/>
      <c r="I8" s="49"/>
      <c r="J8" s="28">
        <f t="shared" si="1"/>
        <v>25.2</v>
      </c>
      <c r="K8" s="29">
        <v>3.0</v>
      </c>
    </row>
    <row r="9">
      <c r="A9" s="45" t="s">
        <v>24</v>
      </c>
      <c r="B9" s="31"/>
      <c r="C9" s="32"/>
      <c r="D9" s="31"/>
      <c r="E9" s="32"/>
      <c r="F9" s="33"/>
      <c r="G9" s="32"/>
      <c r="H9" s="31">
        <v>2.0</v>
      </c>
      <c r="I9" s="32">
        <f>(I5*90)/100</f>
        <v>18</v>
      </c>
      <c r="J9" s="28">
        <f t="shared" si="1"/>
        <v>18</v>
      </c>
      <c r="K9" s="47">
        <v>4.0</v>
      </c>
    </row>
    <row r="10">
      <c r="A10" s="45" t="s">
        <v>25</v>
      </c>
      <c r="B10" s="31"/>
      <c r="C10" s="32"/>
      <c r="D10" s="31"/>
      <c r="E10" s="32"/>
      <c r="F10" s="33"/>
      <c r="G10" s="32"/>
      <c r="H10" s="31">
        <v>3.0</v>
      </c>
      <c r="I10" s="32">
        <f>(I5*84)/100</f>
        <v>16.8</v>
      </c>
      <c r="J10" s="28">
        <f t="shared" si="1"/>
        <v>16.8</v>
      </c>
      <c r="K10" s="47">
        <v>5.0</v>
      </c>
    </row>
    <row r="11">
      <c r="A11" s="42" t="s">
        <v>26</v>
      </c>
      <c r="B11" s="2"/>
      <c r="C11" s="2"/>
      <c r="D11" s="2"/>
      <c r="E11" s="2"/>
      <c r="F11" s="2"/>
      <c r="G11" s="2"/>
      <c r="H11" s="2"/>
      <c r="I11" s="2"/>
      <c r="J11" s="2"/>
      <c r="K11" s="3"/>
    </row>
    <row r="12">
      <c r="A12" s="4" t="s">
        <v>1</v>
      </c>
      <c r="B12" s="5" t="s">
        <v>2</v>
      </c>
      <c r="C12" s="3"/>
      <c r="D12" s="5" t="s">
        <v>3</v>
      </c>
      <c r="E12" s="3"/>
      <c r="F12" s="5" t="s">
        <v>4</v>
      </c>
      <c r="G12" s="3"/>
      <c r="H12" s="5" t="s">
        <v>5</v>
      </c>
      <c r="I12" s="3"/>
      <c r="J12" s="6" t="s">
        <v>6</v>
      </c>
      <c r="K12" s="7" t="s">
        <v>7</v>
      </c>
    </row>
    <row r="13">
      <c r="A13" s="9"/>
      <c r="B13" s="9"/>
      <c r="C13" s="10"/>
      <c r="D13" s="9"/>
      <c r="E13" s="10"/>
      <c r="F13" s="9"/>
      <c r="G13" s="10"/>
      <c r="H13" s="9"/>
      <c r="I13" s="10"/>
      <c r="J13" s="11"/>
      <c r="K13" s="12"/>
    </row>
    <row r="14">
      <c r="A14" s="13"/>
      <c r="B14" s="13"/>
      <c r="C14" s="14"/>
      <c r="D14" s="13"/>
      <c r="E14" s="14"/>
      <c r="F14" s="13"/>
      <c r="G14" s="14"/>
      <c r="H14" s="13"/>
      <c r="I14" s="14"/>
      <c r="J14" s="15"/>
      <c r="K14" s="16"/>
    </row>
    <row r="15">
      <c r="A15" s="17" t="s">
        <v>8</v>
      </c>
      <c r="B15" s="18" t="s">
        <v>9</v>
      </c>
      <c r="C15" s="19">
        <v>15.0</v>
      </c>
      <c r="D15" s="18" t="s">
        <v>9</v>
      </c>
      <c r="E15" s="19">
        <v>15.0</v>
      </c>
      <c r="F15" s="18" t="s">
        <v>9</v>
      </c>
      <c r="G15" s="20"/>
      <c r="H15" s="18" t="s">
        <v>9</v>
      </c>
      <c r="I15" s="20">
        <v>20.0</v>
      </c>
      <c r="J15" s="21"/>
      <c r="K15" s="22"/>
    </row>
    <row r="16">
      <c r="A16" s="45" t="s">
        <v>27</v>
      </c>
      <c r="B16" s="31">
        <v>3.0</v>
      </c>
      <c r="C16" s="32">
        <f>(C15*84)/100</f>
        <v>12.6</v>
      </c>
      <c r="D16" s="50">
        <v>2.0</v>
      </c>
      <c r="E16" s="51">
        <f>(E15*90)/100</f>
        <v>13.5</v>
      </c>
      <c r="F16" s="46"/>
      <c r="G16" s="32"/>
      <c r="H16" s="31">
        <v>2.0</v>
      </c>
      <c r="I16" s="51">
        <f>(I15*90)/100</f>
        <v>18</v>
      </c>
      <c r="J16" s="28">
        <f t="shared" ref="J16:J23" si="2">C16+E16+G16+I16</f>
        <v>44.1</v>
      </c>
      <c r="K16" s="47">
        <v>1.0</v>
      </c>
    </row>
    <row r="17">
      <c r="A17" s="23" t="s">
        <v>28</v>
      </c>
      <c r="B17" s="24">
        <v>1.0</v>
      </c>
      <c r="C17" s="25">
        <v>15.0</v>
      </c>
      <c r="D17" s="52">
        <v>1.0</v>
      </c>
      <c r="E17" s="53">
        <v>15.0</v>
      </c>
      <c r="F17" s="43"/>
      <c r="G17" s="25"/>
      <c r="H17" s="44"/>
      <c r="I17" s="25"/>
      <c r="J17" s="28">
        <f t="shared" si="2"/>
        <v>30</v>
      </c>
      <c r="K17" s="29">
        <v>2.0</v>
      </c>
    </row>
    <row r="18">
      <c r="A18" s="45" t="s">
        <v>29</v>
      </c>
      <c r="B18" s="31">
        <v>2.0</v>
      </c>
      <c r="C18" s="32">
        <f>(C15*90)/100</f>
        <v>13.5</v>
      </c>
      <c r="D18" s="50">
        <v>3.0</v>
      </c>
      <c r="E18" s="51">
        <f>(E15*84)/100</f>
        <v>12.6</v>
      </c>
      <c r="F18" s="46"/>
      <c r="G18" s="32"/>
      <c r="H18" s="33"/>
      <c r="I18" s="34"/>
      <c r="J18" s="28">
        <f t="shared" si="2"/>
        <v>26.1</v>
      </c>
      <c r="K18" s="47">
        <v>3.0</v>
      </c>
    </row>
    <row r="19">
      <c r="A19" s="45" t="s">
        <v>30</v>
      </c>
      <c r="B19" s="31">
        <v>5.0</v>
      </c>
      <c r="C19" s="32">
        <f>(C15*75)/100</f>
        <v>11.25</v>
      </c>
      <c r="D19" s="50">
        <v>4.0</v>
      </c>
      <c r="E19" s="51">
        <f>(E15*79)/100</f>
        <v>11.85</v>
      </c>
      <c r="F19" s="46"/>
      <c r="G19" s="32"/>
      <c r="H19" s="33"/>
      <c r="I19" s="34"/>
      <c r="J19" s="28">
        <f t="shared" si="2"/>
        <v>23.1</v>
      </c>
      <c r="K19" s="47">
        <v>4.0</v>
      </c>
    </row>
    <row r="20">
      <c r="A20" s="45" t="s">
        <v>31</v>
      </c>
      <c r="B20" s="31">
        <v>4.0</v>
      </c>
      <c r="C20" s="32">
        <f>(C15*79)/100</f>
        <v>11.85</v>
      </c>
      <c r="D20" s="50">
        <v>5.0</v>
      </c>
      <c r="E20" s="51">
        <f>(E15*75)/100</f>
        <v>11.25</v>
      </c>
      <c r="F20" s="46"/>
      <c r="G20" s="32"/>
      <c r="H20" s="33"/>
      <c r="I20" s="34"/>
      <c r="J20" s="28">
        <f t="shared" si="2"/>
        <v>23.1</v>
      </c>
      <c r="K20" s="47">
        <v>4.0</v>
      </c>
    </row>
    <row r="21">
      <c r="A21" s="45" t="s">
        <v>32</v>
      </c>
      <c r="B21" s="31">
        <v>6.0</v>
      </c>
      <c r="C21" s="32">
        <f>(C15*71)/100</f>
        <v>10.65</v>
      </c>
      <c r="D21" s="50">
        <v>6.0</v>
      </c>
      <c r="E21" s="51">
        <f>(E15*71)/100</f>
        <v>10.65</v>
      </c>
      <c r="F21" s="46"/>
      <c r="G21" s="32"/>
      <c r="H21" s="33"/>
      <c r="I21" s="34"/>
      <c r="J21" s="28">
        <f t="shared" si="2"/>
        <v>21.3</v>
      </c>
      <c r="K21" s="47">
        <v>5.0</v>
      </c>
    </row>
    <row r="22">
      <c r="A22" s="45" t="s">
        <v>33</v>
      </c>
      <c r="B22" s="31">
        <v>7.0</v>
      </c>
      <c r="C22" s="32">
        <f>(C15*67)/100</f>
        <v>10.05</v>
      </c>
      <c r="D22" s="50">
        <v>7.0</v>
      </c>
      <c r="E22" s="51">
        <f>(E15*67)/100</f>
        <v>10.05</v>
      </c>
      <c r="F22" s="46"/>
      <c r="G22" s="32"/>
      <c r="H22" s="43"/>
      <c r="I22" s="49"/>
      <c r="J22" s="28">
        <f t="shared" si="2"/>
        <v>20.1</v>
      </c>
      <c r="K22" s="47">
        <v>6.0</v>
      </c>
    </row>
    <row r="23">
      <c r="A23" s="54" t="s">
        <v>34</v>
      </c>
      <c r="B23" s="39"/>
      <c r="C23" s="38"/>
      <c r="D23" s="48"/>
      <c r="E23" s="38"/>
      <c r="F23" s="48"/>
      <c r="G23" s="38"/>
      <c r="H23" s="55">
        <v>1.0</v>
      </c>
      <c r="I23" s="56">
        <f>(I15*90)/100</f>
        <v>18</v>
      </c>
      <c r="J23" s="57">
        <f t="shared" si="2"/>
        <v>18</v>
      </c>
      <c r="K23" s="58">
        <v>7.0</v>
      </c>
    </row>
  </sheetData>
  <mergeCells count="16">
    <mergeCell ref="A1:K1"/>
    <mergeCell ref="A2:A4"/>
    <mergeCell ref="B2:C4"/>
    <mergeCell ref="D2:E4"/>
    <mergeCell ref="F2:G4"/>
    <mergeCell ref="J2:J4"/>
    <mergeCell ref="K2:K4"/>
    <mergeCell ref="J12:J14"/>
    <mergeCell ref="K12:K14"/>
    <mergeCell ref="H2:I4"/>
    <mergeCell ref="A11:K11"/>
    <mergeCell ref="A12:A14"/>
    <mergeCell ref="B12:C14"/>
    <mergeCell ref="D12:E14"/>
    <mergeCell ref="F12:G14"/>
    <mergeCell ref="H12:I1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13"/>
    <col customWidth="1" min="2" max="5" width="7.75"/>
    <col customWidth="1" hidden="1" min="6" max="7" width="7.75"/>
    <col customWidth="1" min="8" max="9" width="7.75"/>
  </cols>
  <sheetData>
    <row r="1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 t="s">
        <v>1</v>
      </c>
      <c r="B2" s="5" t="s">
        <v>2</v>
      </c>
      <c r="C2" s="3"/>
      <c r="D2" s="5" t="s">
        <v>3</v>
      </c>
      <c r="E2" s="3"/>
      <c r="F2" s="5" t="s">
        <v>4</v>
      </c>
      <c r="G2" s="3"/>
      <c r="H2" s="5" t="s">
        <v>5</v>
      </c>
      <c r="I2" s="3"/>
      <c r="J2" s="6" t="s">
        <v>6</v>
      </c>
      <c r="K2" s="7" t="s">
        <v>7</v>
      </c>
      <c r="L2" s="8"/>
    </row>
    <row r="3">
      <c r="A3" s="9"/>
      <c r="B3" s="9"/>
      <c r="C3" s="10"/>
      <c r="D3" s="9"/>
      <c r="E3" s="10"/>
      <c r="F3" s="9"/>
      <c r="G3" s="10"/>
      <c r="H3" s="9"/>
      <c r="I3" s="10"/>
      <c r="J3" s="11"/>
      <c r="K3" s="12"/>
      <c r="L3" s="8"/>
    </row>
    <row r="4">
      <c r="A4" s="13"/>
      <c r="B4" s="13"/>
      <c r="C4" s="14"/>
      <c r="D4" s="13"/>
      <c r="E4" s="14"/>
      <c r="F4" s="13"/>
      <c r="G4" s="14"/>
      <c r="H4" s="13"/>
      <c r="I4" s="14"/>
      <c r="J4" s="15"/>
      <c r="K4" s="16"/>
      <c r="L4" s="8"/>
    </row>
    <row r="5">
      <c r="A5" s="17" t="s">
        <v>8</v>
      </c>
      <c r="B5" s="18" t="s">
        <v>9</v>
      </c>
      <c r="C5" s="19">
        <v>15.0</v>
      </c>
      <c r="D5" s="18" t="s">
        <v>9</v>
      </c>
      <c r="E5" s="19">
        <v>15.0</v>
      </c>
      <c r="F5" s="18" t="s">
        <v>9</v>
      </c>
      <c r="G5" s="20"/>
      <c r="H5" s="18" t="s">
        <v>9</v>
      </c>
      <c r="I5" s="20">
        <v>20.0</v>
      </c>
      <c r="J5" s="21"/>
      <c r="K5" s="22"/>
    </row>
    <row r="6">
      <c r="A6" s="23" t="s">
        <v>36</v>
      </c>
      <c r="B6" s="24">
        <v>1.0</v>
      </c>
      <c r="C6" s="25">
        <v>15.0</v>
      </c>
      <c r="D6" s="52">
        <v>1.0</v>
      </c>
      <c r="E6" s="53">
        <v>15.0</v>
      </c>
      <c r="F6" s="26"/>
      <c r="G6" s="25"/>
      <c r="H6" s="26"/>
      <c r="I6" s="27"/>
      <c r="J6" s="28">
        <f t="shared" ref="J6:J11" si="1">C6+E6+G6+I6</f>
        <v>30</v>
      </c>
      <c r="K6" s="29">
        <v>1.0</v>
      </c>
    </row>
    <row r="7">
      <c r="A7" s="45" t="s">
        <v>37</v>
      </c>
      <c r="B7" s="31">
        <v>3.0</v>
      </c>
      <c r="C7" s="32">
        <f>(C5*84)/100</f>
        <v>12.6</v>
      </c>
      <c r="D7" s="50">
        <v>2.0</v>
      </c>
      <c r="E7" s="51">
        <f>(E5*90)/100</f>
        <v>13.5</v>
      </c>
      <c r="F7" s="33"/>
      <c r="G7" s="32"/>
      <c r="H7" s="33"/>
      <c r="I7" s="34"/>
      <c r="J7" s="28">
        <f t="shared" si="1"/>
        <v>26.1</v>
      </c>
      <c r="K7" s="47">
        <v>2.0</v>
      </c>
    </row>
    <row r="8">
      <c r="A8" s="45" t="s">
        <v>38</v>
      </c>
      <c r="B8" s="31">
        <v>2.0</v>
      </c>
      <c r="C8" s="32">
        <f>(C5*90)/100</f>
        <v>13.5</v>
      </c>
      <c r="D8" s="50">
        <v>3.0</v>
      </c>
      <c r="E8" s="51">
        <f>(E5*84)/100</f>
        <v>12.6</v>
      </c>
      <c r="F8" s="33"/>
      <c r="G8" s="32"/>
      <c r="H8" s="33"/>
      <c r="I8" s="34"/>
      <c r="J8" s="28">
        <f t="shared" si="1"/>
        <v>26.1</v>
      </c>
      <c r="K8" s="47">
        <v>2.0</v>
      </c>
    </row>
    <row r="9">
      <c r="A9" s="45" t="s">
        <v>39</v>
      </c>
      <c r="B9" s="31">
        <v>5.0</v>
      </c>
      <c r="C9" s="32">
        <f>(C5*75)/100</f>
        <v>11.25</v>
      </c>
      <c r="D9" s="50">
        <v>4.0</v>
      </c>
      <c r="E9" s="51">
        <f>(E5*79)/100</f>
        <v>11.85</v>
      </c>
      <c r="F9" s="33"/>
      <c r="G9" s="32"/>
      <c r="H9" s="33"/>
      <c r="I9" s="34"/>
      <c r="J9" s="28">
        <f t="shared" si="1"/>
        <v>23.1</v>
      </c>
      <c r="K9" s="47">
        <v>3.0</v>
      </c>
    </row>
    <row r="10">
      <c r="A10" s="45" t="s">
        <v>40</v>
      </c>
      <c r="B10" s="31">
        <v>4.0</v>
      </c>
      <c r="C10" s="32">
        <f>(C5*79)/100</f>
        <v>11.85</v>
      </c>
      <c r="D10" s="50">
        <v>5.0</v>
      </c>
      <c r="E10" s="51">
        <f>(E5*75)/100</f>
        <v>11.25</v>
      </c>
      <c r="F10" s="33"/>
      <c r="G10" s="32"/>
      <c r="H10" s="33"/>
      <c r="I10" s="34"/>
      <c r="J10" s="28">
        <f t="shared" si="1"/>
        <v>23.1</v>
      </c>
      <c r="K10" s="47">
        <v>3.0</v>
      </c>
    </row>
    <row r="11">
      <c r="A11" s="54" t="s">
        <v>41</v>
      </c>
      <c r="B11" s="37"/>
      <c r="C11" s="38"/>
      <c r="D11" s="39"/>
      <c r="E11" s="38"/>
      <c r="F11" s="39"/>
      <c r="G11" s="38"/>
      <c r="H11" s="37">
        <v>1.0</v>
      </c>
      <c r="I11" s="59">
        <v>20.0</v>
      </c>
      <c r="J11" s="41">
        <f t="shared" si="1"/>
        <v>20</v>
      </c>
      <c r="K11" s="58">
        <v>4.0</v>
      </c>
    </row>
    <row r="12">
      <c r="A12" s="42" t="s">
        <v>42</v>
      </c>
      <c r="B12" s="2"/>
      <c r="C12" s="2"/>
      <c r="D12" s="2"/>
      <c r="E12" s="2"/>
      <c r="F12" s="2"/>
      <c r="G12" s="2"/>
      <c r="H12" s="2"/>
      <c r="I12" s="2"/>
      <c r="J12" s="2"/>
      <c r="K12" s="3"/>
    </row>
    <row r="13">
      <c r="A13" s="4" t="s">
        <v>1</v>
      </c>
      <c r="B13" s="5" t="s">
        <v>2</v>
      </c>
      <c r="C13" s="3"/>
      <c r="D13" s="5" t="s">
        <v>3</v>
      </c>
      <c r="E13" s="3"/>
      <c r="F13" s="5" t="s">
        <v>4</v>
      </c>
      <c r="G13" s="3"/>
      <c r="H13" s="5" t="s">
        <v>5</v>
      </c>
      <c r="I13" s="3"/>
      <c r="J13" s="6" t="s">
        <v>6</v>
      </c>
      <c r="K13" s="7" t="s">
        <v>7</v>
      </c>
    </row>
    <row r="14">
      <c r="A14" s="9"/>
      <c r="B14" s="9"/>
      <c r="C14" s="10"/>
      <c r="D14" s="9"/>
      <c r="E14" s="10"/>
      <c r="F14" s="9"/>
      <c r="G14" s="10"/>
      <c r="H14" s="9"/>
      <c r="I14" s="10"/>
      <c r="J14" s="11"/>
      <c r="K14" s="12"/>
    </row>
    <row r="15">
      <c r="A15" s="13"/>
      <c r="B15" s="13"/>
      <c r="C15" s="14"/>
      <c r="D15" s="13"/>
      <c r="E15" s="14"/>
      <c r="F15" s="13"/>
      <c r="G15" s="14"/>
      <c r="H15" s="13"/>
      <c r="I15" s="14"/>
      <c r="J15" s="15"/>
      <c r="K15" s="16"/>
    </row>
    <row r="16">
      <c r="A16" s="17" t="s">
        <v>8</v>
      </c>
      <c r="B16" s="18" t="s">
        <v>9</v>
      </c>
      <c r="C16" s="19">
        <v>15.0</v>
      </c>
      <c r="D16" s="18" t="s">
        <v>9</v>
      </c>
      <c r="E16" s="19">
        <v>15.0</v>
      </c>
      <c r="F16" s="18" t="s">
        <v>9</v>
      </c>
      <c r="G16" s="20"/>
      <c r="H16" s="18" t="s">
        <v>9</v>
      </c>
      <c r="I16" s="20">
        <v>20.0</v>
      </c>
      <c r="J16" s="21"/>
      <c r="K16" s="22"/>
    </row>
    <row r="17">
      <c r="A17" s="45" t="s">
        <v>43</v>
      </c>
      <c r="B17" s="31">
        <v>10.0</v>
      </c>
      <c r="C17" s="32">
        <f>(C16*58)/100</f>
        <v>8.7</v>
      </c>
      <c r="D17" s="50">
        <v>13.0</v>
      </c>
      <c r="E17" s="51">
        <f>(E16*49)/100</f>
        <v>7.35</v>
      </c>
      <c r="F17" s="46"/>
      <c r="G17" s="32"/>
      <c r="H17" s="31">
        <v>2.0</v>
      </c>
      <c r="I17" s="51">
        <f>(I16*90)/100</f>
        <v>18</v>
      </c>
      <c r="J17" s="28">
        <f t="shared" ref="J17:J39" si="2">C17+E17+G17+I17</f>
        <v>34.05</v>
      </c>
      <c r="K17" s="47">
        <v>1.0</v>
      </c>
    </row>
    <row r="18">
      <c r="A18" s="23" t="s">
        <v>44</v>
      </c>
      <c r="B18" s="24">
        <v>1.0</v>
      </c>
      <c r="C18" s="25">
        <v>15.0</v>
      </c>
      <c r="D18" s="52">
        <v>1.0</v>
      </c>
      <c r="E18" s="53">
        <v>15.0</v>
      </c>
      <c r="F18" s="43"/>
      <c r="G18" s="25"/>
      <c r="H18" s="44"/>
      <c r="I18" s="25"/>
      <c r="J18" s="28">
        <f t="shared" si="2"/>
        <v>30</v>
      </c>
      <c r="K18" s="29">
        <v>2.0</v>
      </c>
    </row>
    <row r="19">
      <c r="A19" s="45" t="s">
        <v>45</v>
      </c>
      <c r="B19" s="31">
        <v>2.0</v>
      </c>
      <c r="C19" s="32">
        <f>(C16*90)/100</f>
        <v>13.5</v>
      </c>
      <c r="D19" s="50">
        <v>2.0</v>
      </c>
      <c r="E19" s="51">
        <f>(E16*90)/100</f>
        <v>13.5</v>
      </c>
      <c r="F19" s="46"/>
      <c r="G19" s="32"/>
      <c r="H19" s="33"/>
      <c r="I19" s="34"/>
      <c r="J19" s="28">
        <f t="shared" si="2"/>
        <v>27</v>
      </c>
      <c r="K19" s="47">
        <v>3.0</v>
      </c>
    </row>
    <row r="20">
      <c r="A20" s="45" t="s">
        <v>46</v>
      </c>
      <c r="B20" s="31">
        <v>4.0</v>
      </c>
      <c r="C20" s="32">
        <f>(C16*79)/100</f>
        <v>11.85</v>
      </c>
      <c r="D20" s="50">
        <v>4.0</v>
      </c>
      <c r="E20" s="51">
        <f>(E16*79)/100</f>
        <v>11.85</v>
      </c>
      <c r="F20" s="46"/>
      <c r="G20" s="32"/>
      <c r="H20" s="33"/>
      <c r="I20" s="34"/>
      <c r="J20" s="28">
        <f t="shared" si="2"/>
        <v>23.7</v>
      </c>
      <c r="K20" s="47">
        <v>4.0</v>
      </c>
    </row>
    <row r="21">
      <c r="A21" s="45" t="s">
        <v>47</v>
      </c>
      <c r="B21" s="31">
        <v>7.0</v>
      </c>
      <c r="C21" s="32">
        <f>(C16*67)/100</f>
        <v>10.05</v>
      </c>
      <c r="D21" s="50">
        <v>3.0</v>
      </c>
      <c r="E21" s="51">
        <f>(E16*84)/100</f>
        <v>12.6</v>
      </c>
      <c r="F21" s="46"/>
      <c r="G21" s="32"/>
      <c r="H21" s="33"/>
      <c r="I21" s="34"/>
      <c r="J21" s="28">
        <f t="shared" si="2"/>
        <v>22.65</v>
      </c>
      <c r="K21" s="29">
        <v>5.0</v>
      </c>
    </row>
    <row r="22">
      <c r="A22" s="45" t="s">
        <v>48</v>
      </c>
      <c r="B22" s="31">
        <v>3.0</v>
      </c>
      <c r="C22" s="32">
        <f>(C16*84)/100</f>
        <v>12.6</v>
      </c>
      <c r="D22" s="50">
        <v>10.0</v>
      </c>
      <c r="E22" s="51">
        <f>(E16*58)/100</f>
        <v>8.7</v>
      </c>
      <c r="F22" s="46"/>
      <c r="G22" s="32"/>
      <c r="H22" s="33"/>
      <c r="I22" s="34"/>
      <c r="J22" s="28">
        <f t="shared" si="2"/>
        <v>21.3</v>
      </c>
      <c r="K22" s="47">
        <v>6.0</v>
      </c>
    </row>
    <row r="23">
      <c r="A23" s="45" t="s">
        <v>49</v>
      </c>
      <c r="B23" s="31">
        <v>6.0</v>
      </c>
      <c r="C23" s="32">
        <f>(C16*71)/100</f>
        <v>10.65</v>
      </c>
      <c r="D23" s="50">
        <v>6.0</v>
      </c>
      <c r="E23" s="51">
        <f>(E16*71)/100</f>
        <v>10.65</v>
      </c>
      <c r="F23" s="46"/>
      <c r="G23" s="32"/>
      <c r="H23" s="33"/>
      <c r="I23" s="34"/>
      <c r="J23" s="28">
        <f t="shared" si="2"/>
        <v>21.3</v>
      </c>
      <c r="K23" s="47">
        <v>7.0</v>
      </c>
    </row>
    <row r="24">
      <c r="A24" s="45" t="s">
        <v>50</v>
      </c>
      <c r="B24" s="43"/>
      <c r="C24" s="25"/>
      <c r="D24" s="60"/>
      <c r="E24" s="61"/>
      <c r="F24" s="26"/>
      <c r="G24" s="25"/>
      <c r="H24" s="24">
        <v>1.0</v>
      </c>
      <c r="I24" s="59">
        <v>20.0</v>
      </c>
      <c r="J24" s="28">
        <f t="shared" si="2"/>
        <v>20</v>
      </c>
      <c r="K24" s="29">
        <v>8.0</v>
      </c>
    </row>
    <row r="25">
      <c r="A25" s="45" t="s">
        <v>51</v>
      </c>
      <c r="B25" s="62">
        <v>9.0</v>
      </c>
      <c r="C25" s="63">
        <f>(C16*61)/100</f>
        <v>9.15</v>
      </c>
      <c r="D25" s="50">
        <v>7.0</v>
      </c>
      <c r="E25" s="51">
        <f>(E16*67)/100</f>
        <v>10.05</v>
      </c>
      <c r="F25" s="64"/>
      <c r="G25" s="63"/>
      <c r="H25" s="65"/>
      <c r="I25" s="66"/>
      <c r="J25" s="67">
        <f t="shared" si="2"/>
        <v>19.2</v>
      </c>
      <c r="K25" s="47">
        <v>9.0</v>
      </c>
    </row>
    <row r="26">
      <c r="A26" s="45" t="s">
        <v>52</v>
      </c>
      <c r="B26" s="31">
        <v>13.0</v>
      </c>
      <c r="C26" s="32">
        <f>(C16*49)/100</f>
        <v>7.35</v>
      </c>
      <c r="D26" s="50">
        <v>5.0</v>
      </c>
      <c r="E26" s="51">
        <f>(E16*75)/100</f>
        <v>11.25</v>
      </c>
      <c r="F26" s="46"/>
      <c r="G26" s="32"/>
      <c r="H26" s="33"/>
      <c r="I26" s="34"/>
      <c r="J26" s="28">
        <f t="shared" si="2"/>
        <v>18.6</v>
      </c>
      <c r="K26" s="47">
        <v>10.0</v>
      </c>
    </row>
    <row r="27">
      <c r="A27" s="45" t="s">
        <v>53</v>
      </c>
      <c r="B27" s="31">
        <v>11.0</v>
      </c>
      <c r="C27" s="32">
        <f>(C16*55)/100</f>
        <v>8.25</v>
      </c>
      <c r="D27" s="50">
        <v>9.0</v>
      </c>
      <c r="E27" s="51">
        <f>(E16*61)/100</f>
        <v>9.15</v>
      </c>
      <c r="F27" s="46"/>
      <c r="G27" s="32"/>
      <c r="H27" s="33"/>
      <c r="I27" s="49"/>
      <c r="J27" s="28">
        <f t="shared" si="2"/>
        <v>17.4</v>
      </c>
      <c r="K27" s="29">
        <v>11.0</v>
      </c>
    </row>
    <row r="28">
      <c r="A28" s="23" t="s">
        <v>54</v>
      </c>
      <c r="B28" s="43"/>
      <c r="C28" s="25"/>
      <c r="D28" s="26"/>
      <c r="E28" s="25"/>
      <c r="F28" s="26"/>
      <c r="G28" s="25"/>
      <c r="H28" s="24">
        <v>3.0</v>
      </c>
      <c r="I28" s="51">
        <f>(I16*84)/100</f>
        <v>16.8</v>
      </c>
      <c r="J28" s="28">
        <f t="shared" si="2"/>
        <v>16.8</v>
      </c>
      <c r="K28" s="47">
        <v>12.0</v>
      </c>
    </row>
    <row r="29">
      <c r="A29" s="45" t="s">
        <v>55</v>
      </c>
      <c r="B29" s="31">
        <v>8.0</v>
      </c>
      <c r="C29" s="32">
        <f>(C16*64)/100</f>
        <v>9.6</v>
      </c>
      <c r="D29" s="50">
        <v>14.0</v>
      </c>
      <c r="E29" s="51">
        <f>(E16*46)/100</f>
        <v>6.9</v>
      </c>
      <c r="F29" s="46"/>
      <c r="G29" s="32"/>
      <c r="H29" s="33"/>
      <c r="I29" s="34"/>
      <c r="J29" s="28">
        <f t="shared" si="2"/>
        <v>16.5</v>
      </c>
      <c r="K29" s="47">
        <v>13.0</v>
      </c>
    </row>
    <row r="30">
      <c r="A30" s="45" t="s">
        <v>56</v>
      </c>
      <c r="B30" s="31">
        <v>12.0</v>
      </c>
      <c r="C30" s="32">
        <f>(C16*52)/100</f>
        <v>7.8</v>
      </c>
      <c r="D30" s="50">
        <v>11.0</v>
      </c>
      <c r="E30" s="51">
        <f>(E16*55)/100</f>
        <v>8.25</v>
      </c>
      <c r="F30" s="46"/>
      <c r="G30" s="32"/>
      <c r="H30" s="33"/>
      <c r="I30" s="49"/>
      <c r="J30" s="28">
        <f t="shared" si="2"/>
        <v>16.05</v>
      </c>
      <c r="K30" s="29">
        <v>14.0</v>
      </c>
    </row>
    <row r="31">
      <c r="A31" s="45" t="s">
        <v>57</v>
      </c>
      <c r="B31" s="33"/>
      <c r="C31" s="32"/>
      <c r="D31" s="26"/>
      <c r="E31" s="25"/>
      <c r="F31" s="46"/>
      <c r="G31" s="32"/>
      <c r="H31" s="31">
        <v>4.0</v>
      </c>
      <c r="I31" s="51">
        <f>(I16*79)/100</f>
        <v>15.8</v>
      </c>
      <c r="J31" s="28">
        <f t="shared" si="2"/>
        <v>15.8</v>
      </c>
      <c r="K31" s="47">
        <v>15.0</v>
      </c>
    </row>
    <row r="32">
      <c r="A32" s="45" t="s">
        <v>58</v>
      </c>
      <c r="B32" s="31">
        <v>5.0</v>
      </c>
      <c r="C32" s="32">
        <f>(C16*75)/100</f>
        <v>11.25</v>
      </c>
      <c r="D32" s="50">
        <v>20.0</v>
      </c>
      <c r="E32" s="51">
        <f>(E16*28)/100</f>
        <v>4.2</v>
      </c>
      <c r="F32" s="46"/>
      <c r="G32" s="32"/>
      <c r="H32" s="33"/>
      <c r="I32" s="34"/>
      <c r="J32" s="28">
        <f t="shared" si="2"/>
        <v>15.45</v>
      </c>
      <c r="K32" s="47">
        <v>16.0</v>
      </c>
    </row>
    <row r="33">
      <c r="A33" s="45" t="s">
        <v>59</v>
      </c>
      <c r="B33" s="31">
        <v>18.0</v>
      </c>
      <c r="C33" s="32">
        <f>(C16*34)/100</f>
        <v>5.1</v>
      </c>
      <c r="D33" s="50">
        <v>8.0</v>
      </c>
      <c r="E33" s="51">
        <f>(E16*64)/100</f>
        <v>9.6</v>
      </c>
      <c r="F33" s="46"/>
      <c r="G33" s="32"/>
      <c r="H33" s="33"/>
      <c r="I33" s="34"/>
      <c r="J33" s="28">
        <f t="shared" si="2"/>
        <v>14.7</v>
      </c>
      <c r="K33" s="29">
        <v>17.0</v>
      </c>
    </row>
    <row r="34">
      <c r="A34" s="45" t="s">
        <v>60</v>
      </c>
      <c r="B34" s="31">
        <v>14.0</v>
      </c>
      <c r="C34" s="32">
        <f>(C16*46)/100</f>
        <v>6.9</v>
      </c>
      <c r="D34" s="50">
        <v>12.0</v>
      </c>
      <c r="E34" s="51">
        <f>(E16*52)/100</f>
        <v>7.8</v>
      </c>
      <c r="F34" s="46"/>
      <c r="G34" s="32"/>
      <c r="H34" s="33"/>
      <c r="I34" s="34"/>
      <c r="J34" s="28">
        <f t="shared" si="2"/>
        <v>14.7</v>
      </c>
      <c r="K34" s="47">
        <v>18.0</v>
      </c>
    </row>
    <row r="35">
      <c r="A35" s="45" t="s">
        <v>61</v>
      </c>
      <c r="B35" s="31">
        <v>15.0</v>
      </c>
      <c r="C35" s="32">
        <f>(C16*43)/100</f>
        <v>6.45</v>
      </c>
      <c r="D35" s="50">
        <v>15.0</v>
      </c>
      <c r="E35" s="51">
        <f>(E16*43)/100</f>
        <v>6.45</v>
      </c>
      <c r="F35" s="46"/>
      <c r="G35" s="32"/>
      <c r="H35" s="33"/>
      <c r="I35" s="34"/>
      <c r="J35" s="28">
        <f t="shared" si="2"/>
        <v>12.9</v>
      </c>
      <c r="K35" s="47">
        <v>19.0</v>
      </c>
    </row>
    <row r="36">
      <c r="A36" s="45" t="s">
        <v>62</v>
      </c>
      <c r="B36" s="31">
        <v>16.0</v>
      </c>
      <c r="C36" s="32">
        <f>(C16*40)/100</f>
        <v>6</v>
      </c>
      <c r="D36" s="50">
        <v>16.0</v>
      </c>
      <c r="E36" s="51">
        <f>(E16*40)/100</f>
        <v>6</v>
      </c>
      <c r="F36" s="46"/>
      <c r="G36" s="32"/>
      <c r="H36" s="33"/>
      <c r="I36" s="34"/>
      <c r="J36" s="28">
        <f t="shared" si="2"/>
        <v>12</v>
      </c>
      <c r="K36" s="29">
        <v>20.0</v>
      </c>
    </row>
    <row r="37">
      <c r="A37" s="45" t="s">
        <v>63</v>
      </c>
      <c r="B37" s="31">
        <v>17.0</v>
      </c>
      <c r="C37" s="32">
        <f>(C16*37)/100</f>
        <v>5.55</v>
      </c>
      <c r="D37" s="50">
        <v>17.0</v>
      </c>
      <c r="E37" s="51">
        <f>(E16*37)/100</f>
        <v>5.55</v>
      </c>
      <c r="F37" s="46"/>
      <c r="G37" s="32"/>
      <c r="H37" s="33"/>
      <c r="I37" s="34"/>
      <c r="J37" s="28">
        <f t="shared" si="2"/>
        <v>11.1</v>
      </c>
      <c r="K37" s="47">
        <v>21.0</v>
      </c>
    </row>
    <row r="38">
      <c r="A38" s="45" t="s">
        <v>64</v>
      </c>
      <c r="B38" s="31">
        <v>19.0</v>
      </c>
      <c r="C38" s="32">
        <f>(C16*31)/100</f>
        <v>4.65</v>
      </c>
      <c r="D38" s="50">
        <v>18.0</v>
      </c>
      <c r="E38" s="51">
        <f>(E16*34)/100</f>
        <v>5.1</v>
      </c>
      <c r="F38" s="46"/>
      <c r="G38" s="32"/>
      <c r="H38" s="33"/>
      <c r="I38" s="34"/>
      <c r="J38" s="28">
        <f t="shared" si="2"/>
        <v>9.75</v>
      </c>
      <c r="K38" s="47">
        <v>22.0</v>
      </c>
    </row>
    <row r="39">
      <c r="A39" s="54" t="s">
        <v>65</v>
      </c>
      <c r="B39" s="37">
        <v>20.0</v>
      </c>
      <c r="C39" s="38">
        <f>(C16*28)/100</f>
        <v>4.2</v>
      </c>
      <c r="D39" s="68">
        <v>19.0</v>
      </c>
      <c r="E39" s="56">
        <f>(E16*31)/100</f>
        <v>4.65</v>
      </c>
      <c r="F39" s="48"/>
      <c r="G39" s="38"/>
      <c r="H39" s="39"/>
      <c r="I39" s="40"/>
      <c r="J39" s="57">
        <f t="shared" si="2"/>
        <v>8.85</v>
      </c>
      <c r="K39" s="58">
        <v>23.0</v>
      </c>
    </row>
  </sheetData>
  <mergeCells count="16">
    <mergeCell ref="A1:K1"/>
    <mergeCell ref="A2:A4"/>
    <mergeCell ref="B2:C4"/>
    <mergeCell ref="D2:E4"/>
    <mergeCell ref="F2:G4"/>
    <mergeCell ref="J2:J4"/>
    <mergeCell ref="K2:K4"/>
    <mergeCell ref="J13:J15"/>
    <mergeCell ref="K13:K15"/>
    <mergeCell ref="H2:I4"/>
    <mergeCell ref="A12:K12"/>
    <mergeCell ref="A13:A15"/>
    <mergeCell ref="B13:C15"/>
    <mergeCell ref="D13:E15"/>
    <mergeCell ref="F13:G15"/>
    <mergeCell ref="H13:I15"/>
  </mergeCells>
  <drawing r:id="rId1"/>
</worksheet>
</file>